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15" windowWidth="10245" windowHeight="948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I10" i="4" s="1"/>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F86" i="4"/>
  <c r="E86" i="4"/>
  <c r="BB10" i="4"/>
  <c r="AT10" i="4"/>
  <c r="AL10" i="4"/>
  <c r="AD10" i="4"/>
  <c r="P10" i="4"/>
  <c r="B10"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<sst xmlns="http://schemas.openxmlformats.org/spreadsheetml/2006/main" count="235" uniqueCount="123">
  <si>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</si>
  <si>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</si>
  <si>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</si>
  <si>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</si>
  <si>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</si>
  <si>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</si>
  <si>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</si>
  <si>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</si>
  <si>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</si>
  <si>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</si>
  <si>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</si>
  <si>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</si>
  <si>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</si>
  <si>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</si>
  <si>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</si>
  <si>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</si>
  <si>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</si>
  <si>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</si>
  <si>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</si>
  <si>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</si>
  <si>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</si>
  <si>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</si>
  <si>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</si>
  <si>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</si>
  <si>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</si>
  <si>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</si>
  <si>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</si>
  <si>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</si>
  <si>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</si>
  <si>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</si>
  <si>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</si>
  <si>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</si>
  <si>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</si>
  <si>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</si>
  <si>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</si>
  <si>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</si>
  <si>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</si>
  <si>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</si>
  <si>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</si>
  <si>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</si>
  <si>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</si>
  <si>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</si>
  <si>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</si>
  <si>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</si>
  <si>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</si>
  <si>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</si>
  <si>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</si>
  <si>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</si>
  <si>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</si>
  <si>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</si>
  <si>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</si>
  <si>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</si>
  <si>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</si>
  <si>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</si>
  <si>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</si>
  <si>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</si>
  <si>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</si>
  <si>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</si>
  <si>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</si>
  <si>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</si>
  <si>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</si>
  <si>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</si>
  <si>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</si>
  <si>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</si>
  <si>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</si>
  <si>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</si>
  <si>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</si>
  <si>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</si>
  <si>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</si>
  <si>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</si>
  <si>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</si>
  <si>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</si>
  <si>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</si>
  <si>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</si>
  <si>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</si>
  <si>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</si>
  <si>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</si>
  <si>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</si>
  <si>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</si>
  <si>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</si>
  <si>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</si>
  <si>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</si>
  <si>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</si>
  <si>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</si>
  <si>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</si>
  <si>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</si>
  <si>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</si>
  <si>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</si>
  <si>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</si>
  <si>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</si>
  <si>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</si>
  <si>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</si>
  <si>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</si>
  <si>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</si>
  <si>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</si>
  <si>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</si>
  <si>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</si>
  <si>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</si>
  <si>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</si>
  <si>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</si>
  <si>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</si>
  <si>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</si>
  <si>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</si>
  <si>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</si>
  <si>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</si>
  <si>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</si>
  <si>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</si>
  <si>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</si>
  <si>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青森県　五所川原市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</si>
  <si>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</si>
  <si>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</si>
  <si>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</si>
  <si>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</si>
  <si>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</si>
  <si>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</si>
  <si>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</si>
  <si>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</si>
  <si>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</si>
  <si>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</si>
  <si>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農業集落排水事業は、一番古い地区で平成元年に供用開始をしており、現在保有している資産については、耐用年数に達していないことから更新事業を実施していないが、処理場施設の経年劣化が進んでいる。
　今後は、最適整備構想を策定し、処理場施設の設備の改築・更新を計画的に行っていく。</t>
    <rPh sb="78" eb="80">
      <t>ショリ</t>
    </rPh>
    <rPh sb="80" eb="81">
      <t>ジョウ</t>
    </rPh>
    <rPh sb="81" eb="83">
      <t>シセツ</t>
    </rPh>
    <rPh sb="108" eb="110">
      <t>サクテイ</t>
    </rPh>
    <rPh sb="115" eb="117">
      <t>シセツ</t>
    </rPh>
    <rPh sb="118" eb="120">
      <t>セツビ</t>
    </rPh>
    <rPh sb="121" eb="123">
      <t>カイチク</t>
    </rPh>
    <phoneticPr fontId="4"/>
  </si>
  <si>
    <t>　当市における下水道事業は、施設の老朽化に伴う更新費用の増加や、人口減少に伴う使用料収入の減少等により、経営状況は厳しさを増している。こうした中、長期的な展望のもと継続的に事業を推進していくために、今後検討すべき取り組みとして、最適整備構想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rPh sb="1" eb="3">
      <t>トウシ</t>
    </rPh>
    <rPh sb="114" eb="116">
      <t>サイテキ</t>
    </rPh>
    <rPh sb="116" eb="118">
      <t>セイビ</t>
    </rPh>
    <rPh sb="118" eb="120">
      <t>コウソウ</t>
    </rPh>
    <phoneticPr fontId="4"/>
  </si>
  <si>
    <t>　収支については、料金収入や一般会計繰入金等の総収益ではこれまで設備投資してきた資産の減価償却費までは賄えておらず、累積欠損が年々増加している。下水道使用料の増収に向けた取り組みとして、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至っておらず、維持管理費の削減とともに料金収入の見直しも必要である。また、施設等の経年劣化による修繕費及び電力料等の経費がかさんでいるため、計画的な修繕を行い、中長期的な施設の維持管理を行う必要がある。
　水洗化率については、類似団体の平均値を下回っていることから、水洗化の意識を高める広報活動を行い、加入率の向上を目指す。</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</si>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</sst>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2482176"/>
        <c:axId val="15248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52482176"/>
        <c:axId val="152484096"/>
      </c:lineChart>
      <c:dateAx>
        <c:axId val="152482176"/>
        <c:scaling>
          <c:orientation val="minMax"/>
        </c:scaling>
        <c:delete val="1"/>
        <c:axPos val="b"/>
        <c:numFmt formatCode="ge" sourceLinked="1"/>
        <c:majorTickMark val="none"/>
        <c:minorTickMark val="none"/>
        <c:tickLblPos val="none"/>
        <c:crossAx val="152484096"/>
        <c:crosses val="autoZero"/>
        <c:auto val="1"/>
        <c:lblOffset val="100"/>
        <c:baseTimeUnit val="years"/>
      </c:dateAx>
      <c:valAx>
        <c:axId val="15248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48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49.73</c:v>
                </c:pt>
                <c:pt idx="1">
                  <c:v>49.3</c:v>
                </c:pt>
                <c:pt idx="2">
                  <c:v>49.73</c:v>
                </c:pt>
                <c:pt idx="3">
                  <c:v>47.79</c:v>
                </c:pt>
                <c:pt idx="4">
                  <c:v>47.68</c:v>
                </c:pt>
              </c:numCache>
            </c:numRef>
          </c:val>
        </c:ser>
        <c:dLbls>
          <c:showLegendKey val="0"/>
          <c:showVal val="0"/>
          <c:showCatName val="0"/>
          <c:showSerName val="0"/>
          <c:showPercent val="0"/>
          <c:showBubbleSize val="0"/>
        </c:dLbls>
        <c:gapWidth val="150"/>
        <c:axId val="154333952"/>
        <c:axId val="15433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54333952"/>
        <c:axId val="154335872"/>
      </c:lineChart>
      <c:dateAx>
        <c:axId val="154333952"/>
        <c:scaling>
          <c:orientation val="minMax"/>
        </c:scaling>
        <c:delete val="1"/>
        <c:axPos val="b"/>
        <c:numFmt formatCode="ge" sourceLinked="1"/>
        <c:majorTickMark val="none"/>
        <c:minorTickMark val="none"/>
        <c:tickLblPos val="none"/>
        <c:crossAx val="154335872"/>
        <c:crosses val="autoZero"/>
        <c:auto val="1"/>
        <c:lblOffset val="100"/>
        <c:baseTimeUnit val="years"/>
      </c:dateAx>
      <c:valAx>
        <c:axId val="15433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3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68.81</c:v>
                </c:pt>
                <c:pt idx="1">
                  <c:v>70</c:v>
                </c:pt>
                <c:pt idx="2">
                  <c:v>70.61</c:v>
                </c:pt>
                <c:pt idx="3">
                  <c:v>71.25</c:v>
                </c:pt>
                <c:pt idx="4">
                  <c:v>71.84</c:v>
                </c:pt>
              </c:numCache>
            </c:numRef>
          </c:val>
        </c:ser>
        <c:dLbls>
          <c:showLegendKey val="0"/>
          <c:showVal val="0"/>
          <c:showCatName val="0"/>
          <c:showSerName val="0"/>
          <c:showPercent val="0"/>
          <c:showBubbleSize val="0"/>
        </c:dLbls>
        <c:gapWidth val="150"/>
        <c:axId val="154370432"/>
        <c:axId val="15437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54370432"/>
        <c:axId val="154372352"/>
      </c:lineChart>
      <c:dateAx>
        <c:axId val="154370432"/>
        <c:scaling>
          <c:orientation val="minMax"/>
        </c:scaling>
        <c:delete val="1"/>
        <c:axPos val="b"/>
        <c:numFmt formatCode="ge" sourceLinked="1"/>
        <c:majorTickMark val="none"/>
        <c:minorTickMark val="none"/>
        <c:tickLblPos val="none"/>
        <c:crossAx val="154372352"/>
        <c:crosses val="autoZero"/>
        <c:auto val="1"/>
        <c:lblOffset val="100"/>
        <c:baseTimeUnit val="years"/>
      </c:dateAx>
      <c:valAx>
        <c:axId val="15437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7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64.09</c:v>
                </c:pt>
                <c:pt idx="1">
                  <c:v>71.94</c:v>
                </c:pt>
                <c:pt idx="2">
                  <c:v>80.16</c:v>
                </c:pt>
                <c:pt idx="3">
                  <c:v>80.27</c:v>
                </c:pt>
                <c:pt idx="4">
                  <c:v>70.959999999999994</c:v>
                </c:pt>
              </c:numCache>
            </c:numRef>
          </c:val>
        </c:ser>
        <c:dLbls>
          <c:showLegendKey val="0"/>
          <c:showVal val="0"/>
          <c:showCatName val="0"/>
          <c:showSerName val="0"/>
          <c:showPercent val="0"/>
          <c:showBubbleSize val="0"/>
        </c:dLbls>
        <c:gapWidth val="150"/>
        <c:axId val="152387584"/>
        <c:axId val="15238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152387584"/>
        <c:axId val="152389504"/>
      </c:lineChart>
      <c:dateAx>
        <c:axId val="152387584"/>
        <c:scaling>
          <c:orientation val="minMax"/>
        </c:scaling>
        <c:delete val="1"/>
        <c:axPos val="b"/>
        <c:numFmt formatCode="ge" sourceLinked="1"/>
        <c:majorTickMark val="none"/>
        <c:minorTickMark val="none"/>
        <c:tickLblPos val="none"/>
        <c:crossAx val="152389504"/>
        <c:crosses val="autoZero"/>
        <c:auto val="1"/>
        <c:lblOffset val="100"/>
        <c:baseTimeUnit val="years"/>
      </c:dateAx>
      <c:valAx>
        <c:axId val="15238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38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2.7</c:v>
                </c:pt>
                <c:pt idx="1">
                  <c:v>3.95</c:v>
                </c:pt>
                <c:pt idx="2">
                  <c:v>32.71</c:v>
                </c:pt>
                <c:pt idx="3">
                  <c:v>34.97</c:v>
                </c:pt>
                <c:pt idx="4">
                  <c:v>37.21</c:v>
                </c:pt>
              </c:numCache>
            </c:numRef>
          </c:val>
        </c:ser>
        <c:dLbls>
          <c:showLegendKey val="0"/>
          <c:showVal val="0"/>
          <c:showCatName val="0"/>
          <c:showSerName val="0"/>
          <c:showPercent val="0"/>
          <c:showBubbleSize val="0"/>
        </c:dLbls>
        <c:gapWidth val="150"/>
        <c:axId val="152403328"/>
        <c:axId val="15247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152403328"/>
        <c:axId val="152471040"/>
      </c:lineChart>
      <c:dateAx>
        <c:axId val="152403328"/>
        <c:scaling>
          <c:orientation val="minMax"/>
        </c:scaling>
        <c:delete val="1"/>
        <c:axPos val="b"/>
        <c:numFmt formatCode="ge" sourceLinked="1"/>
        <c:majorTickMark val="none"/>
        <c:minorTickMark val="none"/>
        <c:tickLblPos val="none"/>
        <c:crossAx val="152471040"/>
        <c:crosses val="autoZero"/>
        <c:auto val="1"/>
        <c:lblOffset val="100"/>
        <c:baseTimeUnit val="years"/>
      </c:dateAx>
      <c:valAx>
        <c:axId val="15247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40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3050112"/>
        <c:axId val="15306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53050112"/>
        <c:axId val="153068672"/>
      </c:lineChart>
      <c:dateAx>
        <c:axId val="153050112"/>
        <c:scaling>
          <c:orientation val="minMax"/>
        </c:scaling>
        <c:delete val="1"/>
        <c:axPos val="b"/>
        <c:numFmt formatCode="ge" sourceLinked="1"/>
        <c:majorTickMark val="none"/>
        <c:minorTickMark val="none"/>
        <c:tickLblPos val="none"/>
        <c:crossAx val="153068672"/>
        <c:crosses val="autoZero"/>
        <c:auto val="1"/>
        <c:lblOffset val="100"/>
        <c:baseTimeUnit val="years"/>
      </c:dateAx>
      <c:valAx>
        <c:axId val="15306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5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328.86</c:v>
                </c:pt>
                <c:pt idx="1">
                  <c:v>453.95</c:v>
                </c:pt>
                <c:pt idx="2">
                  <c:v>583.67999999999995</c:v>
                </c:pt>
                <c:pt idx="3">
                  <c:v>702.04</c:v>
                </c:pt>
                <c:pt idx="4">
                  <c:v>845.32</c:v>
                </c:pt>
              </c:numCache>
            </c:numRef>
          </c:val>
        </c:ser>
        <c:dLbls>
          <c:showLegendKey val="0"/>
          <c:showVal val="0"/>
          <c:showCatName val="0"/>
          <c:showSerName val="0"/>
          <c:showPercent val="0"/>
          <c:showBubbleSize val="0"/>
        </c:dLbls>
        <c:gapWidth val="150"/>
        <c:axId val="154147456"/>
        <c:axId val="15415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154147456"/>
        <c:axId val="154153728"/>
      </c:lineChart>
      <c:dateAx>
        <c:axId val="154147456"/>
        <c:scaling>
          <c:orientation val="minMax"/>
        </c:scaling>
        <c:delete val="1"/>
        <c:axPos val="b"/>
        <c:numFmt formatCode="ge" sourceLinked="1"/>
        <c:majorTickMark val="none"/>
        <c:minorTickMark val="none"/>
        <c:tickLblPos val="none"/>
        <c:crossAx val="154153728"/>
        <c:crosses val="autoZero"/>
        <c:auto val="1"/>
        <c:lblOffset val="100"/>
        <c:baseTimeUnit val="years"/>
      </c:dateAx>
      <c:valAx>
        <c:axId val="15415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4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388.7</c:v>
                </c:pt>
                <c:pt idx="1">
                  <c:v>881.75</c:v>
                </c:pt>
                <c:pt idx="2">
                  <c:v>46.76</c:v>
                </c:pt>
                <c:pt idx="3">
                  <c:v>57.38</c:v>
                </c:pt>
                <c:pt idx="4">
                  <c:v>57.48</c:v>
                </c:pt>
              </c:numCache>
            </c:numRef>
          </c:val>
        </c:ser>
        <c:dLbls>
          <c:showLegendKey val="0"/>
          <c:showVal val="0"/>
          <c:showCatName val="0"/>
          <c:showSerName val="0"/>
          <c:showPercent val="0"/>
          <c:showBubbleSize val="0"/>
        </c:dLbls>
        <c:gapWidth val="150"/>
        <c:axId val="154183936"/>
        <c:axId val="15419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154183936"/>
        <c:axId val="154190208"/>
      </c:lineChart>
      <c:dateAx>
        <c:axId val="154183936"/>
        <c:scaling>
          <c:orientation val="minMax"/>
        </c:scaling>
        <c:delete val="1"/>
        <c:axPos val="b"/>
        <c:numFmt formatCode="ge" sourceLinked="1"/>
        <c:majorTickMark val="none"/>
        <c:minorTickMark val="none"/>
        <c:tickLblPos val="none"/>
        <c:crossAx val="154190208"/>
        <c:crosses val="autoZero"/>
        <c:auto val="1"/>
        <c:lblOffset val="100"/>
        <c:baseTimeUnit val="years"/>
      </c:dateAx>
      <c:valAx>
        <c:axId val="15419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8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1574.81</c:v>
                </c:pt>
                <c:pt idx="1">
                  <c:v>1609.63</c:v>
                </c:pt>
                <c:pt idx="2" formatCode="#,##0.00;&quot;△&quot;#,##0.00">
                  <c:v>0</c:v>
                </c:pt>
                <c:pt idx="3" formatCode="#,##0.00;&quot;△&quot;#,##0.00">
                  <c:v>0</c:v>
                </c:pt>
                <c:pt idx="4">
                  <c:v>256.2</c:v>
                </c:pt>
              </c:numCache>
            </c:numRef>
          </c:val>
        </c:ser>
        <c:dLbls>
          <c:showLegendKey val="0"/>
          <c:showVal val="0"/>
          <c:showCatName val="0"/>
          <c:showSerName val="0"/>
          <c:showPercent val="0"/>
          <c:showBubbleSize val="0"/>
        </c:dLbls>
        <c:gapWidth val="150"/>
        <c:axId val="154609536"/>
        <c:axId val="15461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54609536"/>
        <c:axId val="154619904"/>
      </c:lineChart>
      <c:dateAx>
        <c:axId val="154609536"/>
        <c:scaling>
          <c:orientation val="minMax"/>
        </c:scaling>
        <c:delete val="1"/>
        <c:axPos val="b"/>
        <c:numFmt formatCode="ge" sourceLinked="1"/>
        <c:majorTickMark val="none"/>
        <c:minorTickMark val="none"/>
        <c:tickLblPos val="none"/>
        <c:crossAx val="154619904"/>
        <c:crosses val="autoZero"/>
        <c:auto val="1"/>
        <c:lblOffset val="100"/>
        <c:baseTimeUnit val="years"/>
      </c:dateAx>
      <c:valAx>
        <c:axId val="15461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0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48.65</c:v>
                </c:pt>
                <c:pt idx="1">
                  <c:v>48.83</c:v>
                </c:pt>
                <c:pt idx="2">
                  <c:v>100.34</c:v>
                </c:pt>
                <c:pt idx="3">
                  <c:v>62.19</c:v>
                </c:pt>
                <c:pt idx="4">
                  <c:v>89.52</c:v>
                </c:pt>
              </c:numCache>
            </c:numRef>
          </c:val>
        </c:ser>
        <c:dLbls>
          <c:showLegendKey val="0"/>
          <c:showVal val="0"/>
          <c:showCatName val="0"/>
          <c:showSerName val="0"/>
          <c:showPercent val="0"/>
          <c:showBubbleSize val="0"/>
        </c:dLbls>
        <c:gapWidth val="150"/>
        <c:axId val="154646784"/>
        <c:axId val="15427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54646784"/>
        <c:axId val="154271744"/>
      </c:lineChart>
      <c:dateAx>
        <c:axId val="154646784"/>
        <c:scaling>
          <c:orientation val="minMax"/>
        </c:scaling>
        <c:delete val="1"/>
        <c:axPos val="b"/>
        <c:numFmt formatCode="ge" sourceLinked="1"/>
        <c:majorTickMark val="none"/>
        <c:minorTickMark val="none"/>
        <c:tickLblPos val="none"/>
        <c:crossAx val="154271744"/>
        <c:crosses val="autoZero"/>
        <c:auto val="1"/>
        <c:lblOffset val="100"/>
        <c:baseTimeUnit val="years"/>
      </c:dateAx>
      <c:valAx>
        <c:axId val="15427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4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198.33</c:v>
                </c:pt>
                <c:pt idx="1">
                  <c:v>194.37</c:v>
                </c:pt>
                <c:pt idx="2">
                  <c:v>93.66</c:v>
                </c:pt>
                <c:pt idx="3">
                  <c:v>154.86000000000001</c:v>
                </c:pt>
                <c:pt idx="4">
                  <c:v>150</c:v>
                </c:pt>
              </c:numCache>
            </c:numRef>
          </c:val>
        </c:ser>
        <c:dLbls>
          <c:showLegendKey val="0"/>
          <c:showVal val="0"/>
          <c:showCatName val="0"/>
          <c:showSerName val="0"/>
          <c:showPercent val="0"/>
          <c:showBubbleSize val="0"/>
        </c:dLbls>
        <c:gapWidth val="150"/>
        <c:axId val="154305664"/>
        <c:axId val="15430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54305664"/>
        <c:axId val="154307584"/>
      </c:lineChart>
      <c:dateAx>
        <c:axId val="154305664"/>
        <c:scaling>
          <c:orientation val="minMax"/>
        </c:scaling>
        <c:delete val="1"/>
        <c:axPos val="b"/>
        <c:numFmt formatCode="ge" sourceLinked="1"/>
        <c:majorTickMark val="none"/>
        <c:minorTickMark val="none"/>
        <c:tickLblPos val="none"/>
        <c:crossAx val="154307584"/>
        <c:crosses val="autoZero"/>
        <c:auto val="1"/>
        <c:lblOffset val="100"/>
        <c:baseTimeUnit val="years"/>
      </c:dateAx>
      <c:valAx>
        <c:axId val="15430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0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青森県　五所川原市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
        <v>122</v>
      </c>
      <c r="AE8" s="50"/>
      <c r="AF8" s="50"/>
      <c r="AG8" s="50"/>
      <c r="AH8" s="50"/>
      <c r="AI8" s="50"/>
      <c r="AJ8" s="50"/>
      <c r="AK8" s="4"/>
      <c r="AL8" s="51">
        <f>データ!S6</f>
        <v>56575</v>
      </c>
      <c r="AM8" s="51"/>
      <c r="AN8" s="51"/>
      <c r="AO8" s="51"/>
      <c r="AP8" s="51"/>
      <c r="AQ8" s="51"/>
      <c r="AR8" s="51"/>
      <c r="AS8" s="51"/>
      <c r="AT8" s="46">
        <f>データ!T6</f>
        <v>404.18</v>
      </c>
      <c r="AU8" s="46"/>
      <c r="AV8" s="46"/>
      <c r="AW8" s="46"/>
      <c r="AX8" s="46"/>
      <c r="AY8" s="46"/>
      <c r="AZ8" s="46"/>
      <c r="BA8" s="46"/>
      <c r="BB8" s="46">
        <f>データ!U6</f>
        <v>139.97</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62.26</v>
      </c>
      <c r="J10" s="46"/>
      <c r="K10" s="46"/>
      <c r="L10" s="46"/>
      <c r="M10" s="46"/>
      <c r="N10" s="46"/>
      <c r="O10" s="46"/>
      <c r="P10" s="46">
        <f>データ!P6</f>
        <v>3.74</v>
      </c>
      <c r="Q10" s="46"/>
      <c r="R10" s="46"/>
      <c r="S10" s="46"/>
      <c r="T10" s="46"/>
      <c r="U10" s="46"/>
      <c r="V10" s="46"/>
      <c r="W10" s="46">
        <f>データ!Q6</f>
        <v>70.92</v>
      </c>
      <c r="X10" s="46"/>
      <c r="Y10" s="46"/>
      <c r="Z10" s="46"/>
      <c r="AA10" s="46"/>
      <c r="AB10" s="46"/>
      <c r="AC10" s="46"/>
      <c r="AD10" s="51">
        <f>データ!R6</f>
        <v>2689</v>
      </c>
      <c r="AE10" s="51"/>
      <c r="AF10" s="51"/>
      <c r="AG10" s="51"/>
      <c r="AH10" s="51"/>
      <c r="AI10" s="51"/>
      <c r="AJ10" s="51"/>
      <c r="AK10" s="2"/>
      <c r="AL10" s="51">
        <f>データ!V6</f>
        <v>2099</v>
      </c>
      <c r="AM10" s="51"/>
      <c r="AN10" s="51"/>
      <c r="AO10" s="51"/>
      <c r="AP10" s="51"/>
      <c r="AQ10" s="51"/>
      <c r="AR10" s="51"/>
      <c r="AS10" s="51"/>
      <c r="AT10" s="46">
        <f>データ!W6</f>
        <v>1.68</v>
      </c>
      <c r="AU10" s="46"/>
      <c r="AV10" s="46"/>
      <c r="AW10" s="46"/>
      <c r="AX10" s="46"/>
      <c r="AY10" s="46"/>
      <c r="AZ10" s="46"/>
      <c r="BA10" s="46"/>
      <c r="BB10" s="46">
        <f>データ!X6</f>
        <v>1249.4000000000001</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22055</v>
      </c>
      <c r="D6" s="34">
        <f t="shared" si="3"/>
        <v>46</v>
      </c>
      <c r="E6" s="34">
        <f t="shared" si="3"/>
        <v>17</v>
      </c>
      <c r="F6" s="34">
        <f t="shared" si="3"/>
        <v>5</v>
      </c>
      <c r="G6" s="34">
        <f t="shared" si="3"/>
        <v>0</v>
      </c>
      <c r="H6" s="34" t="str">
        <f t="shared" si="3"/>
        <v>青森県　五所川原市</v>
      </c>
      <c r="I6" s="34" t="str">
        <f t="shared" si="3"/>
        <v>法適用</v>
      </c>
      <c r="J6" s="34" t="str">
        <f t="shared" si="3"/>
        <v>下水道事業</v>
      </c>
      <c r="K6" s="34" t="str">
        <f t="shared" si="3"/>
        <v>農業集落排水</v>
      </c>
      <c r="L6" s="34" t="str">
        <f t="shared" si="3"/>
        <v>F2</v>
      </c>
      <c r="M6" s="34">
        <f t="shared" si="3"/>
        <v>0</v>
      </c>
      <c r="N6" s="35" t="str">
        <f t="shared" si="3"/>
        <v>-</v>
      </c>
      <c r="O6" s="35">
        <f t="shared" si="3"/>
        <v>62.26</v>
      </c>
      <c r="P6" s="35">
        <f t="shared" si="3"/>
        <v>3.74</v>
      </c>
      <c r="Q6" s="35">
        <f t="shared" si="3"/>
        <v>70.92</v>
      </c>
      <c r="R6" s="35">
        <f t="shared" si="3"/>
        <v>2689</v>
      </c>
      <c r="S6" s="35">
        <f t="shared" si="3"/>
        <v>56575</v>
      </c>
      <c r="T6" s="35">
        <f t="shared" si="3"/>
        <v>404.18</v>
      </c>
      <c r="U6" s="35">
        <f t="shared" si="3"/>
        <v>139.97</v>
      </c>
      <c r="V6" s="35">
        <f t="shared" si="3"/>
        <v>2099</v>
      </c>
      <c r="W6" s="35">
        <f t="shared" si="3"/>
        <v>1.68</v>
      </c>
      <c r="X6" s="35">
        <f t="shared" si="3"/>
        <v>1249.4000000000001</v>
      </c>
      <c r="Y6" s="36">
        <f>IF(Y7="",NA(),Y7)</f>
        <v>64.09</v>
      </c>
      <c r="Z6" s="36">
        <f t="shared" ref="Z6:AH6" si="4">IF(Z7="",NA(),Z7)</f>
        <v>71.94</v>
      </c>
      <c r="AA6" s="36">
        <f t="shared" si="4"/>
        <v>80.16</v>
      </c>
      <c r="AB6" s="36">
        <f t="shared" si="4"/>
        <v>80.27</v>
      </c>
      <c r="AC6" s="36">
        <f t="shared" si="4"/>
        <v>70.959999999999994</v>
      </c>
      <c r="AD6" s="36">
        <f t="shared" si="4"/>
        <v>92.74</v>
      </c>
      <c r="AE6" s="36">
        <f t="shared" si="4"/>
        <v>93.62</v>
      </c>
      <c r="AF6" s="36">
        <f t="shared" si="4"/>
        <v>97.53</v>
      </c>
      <c r="AG6" s="36">
        <f t="shared" si="4"/>
        <v>99.64</v>
      </c>
      <c r="AH6" s="36">
        <f t="shared" si="4"/>
        <v>99.66</v>
      </c>
      <c r="AI6" s="35" t="str">
        <f>IF(AI7="","",IF(AI7="-","【-】","【"&amp;SUBSTITUTE(TEXT(AI7,"#,##0.00"),"-","△")&amp;"】"))</f>
        <v>【99.11】</v>
      </c>
      <c r="AJ6" s="36">
        <f>IF(AJ7="",NA(),AJ7)</f>
        <v>328.86</v>
      </c>
      <c r="AK6" s="36">
        <f t="shared" ref="AK6:AS6" si="5">IF(AK7="",NA(),AK7)</f>
        <v>453.95</v>
      </c>
      <c r="AL6" s="36">
        <f t="shared" si="5"/>
        <v>583.67999999999995</v>
      </c>
      <c r="AM6" s="36">
        <f t="shared" si="5"/>
        <v>702.04</v>
      </c>
      <c r="AN6" s="36">
        <f t="shared" si="5"/>
        <v>845.32</v>
      </c>
      <c r="AO6" s="36">
        <f t="shared" si="5"/>
        <v>243.13</v>
      </c>
      <c r="AP6" s="36">
        <f t="shared" si="5"/>
        <v>280.08</v>
      </c>
      <c r="AQ6" s="36">
        <f t="shared" si="5"/>
        <v>223.09</v>
      </c>
      <c r="AR6" s="36">
        <f t="shared" si="5"/>
        <v>214.61</v>
      </c>
      <c r="AS6" s="36">
        <f t="shared" si="5"/>
        <v>225.39</v>
      </c>
      <c r="AT6" s="35" t="str">
        <f>IF(AT7="","",IF(AT7="-","【-】","【"&amp;SUBSTITUTE(TEXT(AT7,"#,##0.00"),"-","△")&amp;"】"))</f>
        <v>【206.58】</v>
      </c>
      <c r="AU6" s="36">
        <f>IF(AU7="",NA(),AU7)</f>
        <v>388.7</v>
      </c>
      <c r="AV6" s="36">
        <f t="shared" ref="AV6:BD6" si="6">IF(AV7="",NA(),AV7)</f>
        <v>881.75</v>
      </c>
      <c r="AW6" s="36">
        <f t="shared" si="6"/>
        <v>46.76</v>
      </c>
      <c r="AX6" s="36">
        <f t="shared" si="6"/>
        <v>57.38</v>
      </c>
      <c r="AY6" s="36">
        <f t="shared" si="6"/>
        <v>57.48</v>
      </c>
      <c r="AZ6" s="36">
        <f t="shared" si="6"/>
        <v>162.52000000000001</v>
      </c>
      <c r="BA6" s="36">
        <f t="shared" si="6"/>
        <v>124.2</v>
      </c>
      <c r="BB6" s="36">
        <f t="shared" si="6"/>
        <v>33.03</v>
      </c>
      <c r="BC6" s="36">
        <f t="shared" si="6"/>
        <v>29.45</v>
      </c>
      <c r="BD6" s="36">
        <f t="shared" si="6"/>
        <v>31.84</v>
      </c>
      <c r="BE6" s="35" t="str">
        <f>IF(BE7="","",IF(BE7="-","【-】","【"&amp;SUBSTITUTE(TEXT(BE7,"#,##0.00"),"-","△")&amp;"】"))</f>
        <v>【34.54】</v>
      </c>
      <c r="BF6" s="36">
        <f>IF(BF7="",NA(),BF7)</f>
        <v>1574.81</v>
      </c>
      <c r="BG6" s="36">
        <f t="shared" ref="BG6:BO6" si="7">IF(BG7="",NA(),BG7)</f>
        <v>1609.63</v>
      </c>
      <c r="BH6" s="35">
        <f t="shared" si="7"/>
        <v>0</v>
      </c>
      <c r="BI6" s="35">
        <f t="shared" si="7"/>
        <v>0</v>
      </c>
      <c r="BJ6" s="36">
        <f t="shared" si="7"/>
        <v>256.2</v>
      </c>
      <c r="BK6" s="36">
        <f t="shared" si="7"/>
        <v>1197.82</v>
      </c>
      <c r="BL6" s="36">
        <f t="shared" si="7"/>
        <v>1126.77</v>
      </c>
      <c r="BM6" s="36">
        <f t="shared" si="7"/>
        <v>1044.8</v>
      </c>
      <c r="BN6" s="36">
        <f t="shared" si="7"/>
        <v>1081.8</v>
      </c>
      <c r="BO6" s="36">
        <f t="shared" si="7"/>
        <v>974.93</v>
      </c>
      <c r="BP6" s="35" t="str">
        <f>IF(BP7="","",IF(BP7="-","【-】","【"&amp;SUBSTITUTE(TEXT(BP7,"#,##0.00"),"-","△")&amp;"】"))</f>
        <v>【914.53】</v>
      </c>
      <c r="BQ6" s="36">
        <f>IF(BQ7="",NA(),BQ7)</f>
        <v>48.65</v>
      </c>
      <c r="BR6" s="36">
        <f t="shared" ref="BR6:BZ6" si="8">IF(BR7="",NA(),BR7)</f>
        <v>48.83</v>
      </c>
      <c r="BS6" s="36">
        <f t="shared" si="8"/>
        <v>100.34</v>
      </c>
      <c r="BT6" s="36">
        <f t="shared" si="8"/>
        <v>62.19</v>
      </c>
      <c r="BU6" s="36">
        <f t="shared" si="8"/>
        <v>89.52</v>
      </c>
      <c r="BV6" s="36">
        <f t="shared" si="8"/>
        <v>51.03</v>
      </c>
      <c r="BW6" s="36">
        <f t="shared" si="8"/>
        <v>50.9</v>
      </c>
      <c r="BX6" s="36">
        <f t="shared" si="8"/>
        <v>50.82</v>
      </c>
      <c r="BY6" s="36">
        <f t="shared" si="8"/>
        <v>52.19</v>
      </c>
      <c r="BZ6" s="36">
        <f t="shared" si="8"/>
        <v>55.32</v>
      </c>
      <c r="CA6" s="35" t="str">
        <f>IF(CA7="","",IF(CA7="-","【-】","【"&amp;SUBSTITUTE(TEXT(CA7,"#,##0.00"),"-","△")&amp;"】"))</f>
        <v>【55.73】</v>
      </c>
      <c r="CB6" s="36">
        <f>IF(CB7="",NA(),CB7)</f>
        <v>198.33</v>
      </c>
      <c r="CC6" s="36">
        <f t="shared" ref="CC6:CK6" si="9">IF(CC7="",NA(),CC7)</f>
        <v>194.37</v>
      </c>
      <c r="CD6" s="36">
        <f t="shared" si="9"/>
        <v>93.66</v>
      </c>
      <c r="CE6" s="36">
        <f t="shared" si="9"/>
        <v>154.86000000000001</v>
      </c>
      <c r="CF6" s="36">
        <f t="shared" si="9"/>
        <v>150</v>
      </c>
      <c r="CG6" s="36">
        <f t="shared" si="9"/>
        <v>289.60000000000002</v>
      </c>
      <c r="CH6" s="36">
        <f t="shared" si="9"/>
        <v>293.27</v>
      </c>
      <c r="CI6" s="36">
        <f t="shared" si="9"/>
        <v>300.52</v>
      </c>
      <c r="CJ6" s="36">
        <f t="shared" si="9"/>
        <v>296.14</v>
      </c>
      <c r="CK6" s="36">
        <f t="shared" si="9"/>
        <v>283.17</v>
      </c>
      <c r="CL6" s="35" t="str">
        <f>IF(CL7="","",IF(CL7="-","【-】","【"&amp;SUBSTITUTE(TEXT(CL7,"#,##0.00"),"-","△")&amp;"】"))</f>
        <v>【276.78】</v>
      </c>
      <c r="CM6" s="36">
        <f>IF(CM7="",NA(),CM7)</f>
        <v>49.73</v>
      </c>
      <c r="CN6" s="36">
        <f t="shared" ref="CN6:CV6" si="10">IF(CN7="",NA(),CN7)</f>
        <v>49.3</v>
      </c>
      <c r="CO6" s="36">
        <f t="shared" si="10"/>
        <v>49.73</v>
      </c>
      <c r="CP6" s="36">
        <f t="shared" si="10"/>
        <v>47.79</v>
      </c>
      <c r="CQ6" s="36">
        <f t="shared" si="10"/>
        <v>47.68</v>
      </c>
      <c r="CR6" s="36">
        <f t="shared" si="10"/>
        <v>54.74</v>
      </c>
      <c r="CS6" s="36">
        <f t="shared" si="10"/>
        <v>53.78</v>
      </c>
      <c r="CT6" s="36">
        <f t="shared" si="10"/>
        <v>53.24</v>
      </c>
      <c r="CU6" s="36">
        <f t="shared" si="10"/>
        <v>52.31</v>
      </c>
      <c r="CV6" s="36">
        <f t="shared" si="10"/>
        <v>60.65</v>
      </c>
      <c r="CW6" s="35" t="str">
        <f>IF(CW7="","",IF(CW7="-","【-】","【"&amp;SUBSTITUTE(TEXT(CW7,"#,##0.00"),"-","△")&amp;"】"))</f>
        <v>【59.15】</v>
      </c>
      <c r="CX6" s="36">
        <f>IF(CX7="",NA(),CX7)</f>
        <v>68.81</v>
      </c>
      <c r="CY6" s="36">
        <f t="shared" ref="CY6:DG6" si="11">IF(CY7="",NA(),CY7)</f>
        <v>70</v>
      </c>
      <c r="CZ6" s="36">
        <f t="shared" si="11"/>
        <v>70.61</v>
      </c>
      <c r="DA6" s="36">
        <f t="shared" si="11"/>
        <v>71.25</v>
      </c>
      <c r="DB6" s="36">
        <f t="shared" si="11"/>
        <v>71.84</v>
      </c>
      <c r="DC6" s="36">
        <f t="shared" si="11"/>
        <v>83.88</v>
      </c>
      <c r="DD6" s="36">
        <f t="shared" si="11"/>
        <v>84.06</v>
      </c>
      <c r="DE6" s="36">
        <f t="shared" si="11"/>
        <v>84.07</v>
      </c>
      <c r="DF6" s="36">
        <f t="shared" si="11"/>
        <v>84.32</v>
      </c>
      <c r="DG6" s="36">
        <f t="shared" si="11"/>
        <v>84.58</v>
      </c>
      <c r="DH6" s="35" t="str">
        <f>IF(DH7="","",IF(DH7="-","【-】","【"&amp;SUBSTITUTE(TEXT(DH7,"#,##0.00"),"-","△")&amp;"】"))</f>
        <v>【85.01】</v>
      </c>
      <c r="DI6" s="36">
        <f>IF(DI7="",NA(),DI7)</f>
        <v>2.7</v>
      </c>
      <c r="DJ6" s="36">
        <f t="shared" ref="DJ6:DR6" si="12">IF(DJ7="",NA(),DJ7)</f>
        <v>3.95</v>
      </c>
      <c r="DK6" s="36">
        <f t="shared" si="12"/>
        <v>32.71</v>
      </c>
      <c r="DL6" s="36">
        <f t="shared" si="12"/>
        <v>34.97</v>
      </c>
      <c r="DM6" s="36">
        <f t="shared" si="12"/>
        <v>37.21</v>
      </c>
      <c r="DN6" s="36">
        <f t="shared" si="12"/>
        <v>9</v>
      </c>
      <c r="DO6" s="36">
        <f t="shared" si="12"/>
        <v>10.11</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0.04</v>
      </c>
      <c r="EK6" s="36">
        <f t="shared" si="14"/>
        <v>0.03</v>
      </c>
      <c r="EL6" s="36">
        <f t="shared" si="14"/>
        <v>0.02</v>
      </c>
      <c r="EM6" s="36">
        <f t="shared" si="14"/>
        <v>0.01</v>
      </c>
      <c r="EN6" s="36">
        <f t="shared" si="14"/>
        <v>2.0499999999999998</v>
      </c>
      <c r="EO6" s="35" t="str">
        <f>IF(EO7="","",IF(EO7="-","【-】","【"&amp;SUBSTITUTE(TEXT(EO7,"#,##0.00"),"-","△")&amp;"】"))</f>
        <v>【1.58】</v>
      </c>
    </row>
    <row r="7" spans="1:148" s="37" customFormat="1">
      <c r="A7" s="29"/>
      <c r="B7" s="38">
        <v>2016</v>
      </c>
      <c r="C7" s="38">
        <v>22055</v>
      </c>
      <c r="D7" s="38">
        <v>46</v>
      </c>
      <c r="E7" s="38">
        <v>17</v>
      </c>
      <c r="F7" s="38">
        <v>5</v>
      </c>
      <c r="G7" s="38">
        <v>0</v>
      </c>
      <c r="H7" s="38" t="s">
        <v>108</v>
      </c>
      <c r="I7" s="38" t="s">
        <v>109</v>
      </c>
      <c r="J7" s="38" t="s">
        <v>110</v>
      </c>
      <c r="K7" s="38" t="s">
        <v>111</v>
      </c>
      <c r="L7" s="38" t="s">
        <v>112</v>
      </c>
      <c r="M7" s="38"/>
      <c r="N7" s="39" t="s">
        <v>113</v>
      </c>
      <c r="O7" s="39">
        <v>62.26</v>
      </c>
      <c r="P7" s="39">
        <v>3.74</v>
      </c>
      <c r="Q7" s="39">
        <v>70.92</v>
      </c>
      <c r="R7" s="39">
        <v>2689</v>
      </c>
      <c r="S7" s="39">
        <v>56575</v>
      </c>
      <c r="T7" s="39">
        <v>404.18</v>
      </c>
      <c r="U7" s="39">
        <v>139.97</v>
      </c>
      <c r="V7" s="39">
        <v>2099</v>
      </c>
      <c r="W7" s="39">
        <v>1.68</v>
      </c>
      <c r="X7" s="39">
        <v>1249.4000000000001</v>
      </c>
      <c r="Y7" s="39">
        <v>64.09</v>
      </c>
      <c r="Z7" s="39">
        <v>71.94</v>
      </c>
      <c r="AA7" s="39">
        <v>80.16</v>
      </c>
      <c r="AB7" s="39">
        <v>80.27</v>
      </c>
      <c r="AC7" s="39">
        <v>70.959999999999994</v>
      </c>
      <c r="AD7" s="39">
        <v>92.74</v>
      </c>
      <c r="AE7" s="39">
        <v>93.62</v>
      </c>
      <c r="AF7" s="39">
        <v>97.53</v>
      </c>
      <c r="AG7" s="39">
        <v>99.64</v>
      </c>
      <c r="AH7" s="39">
        <v>99.66</v>
      </c>
      <c r="AI7" s="39">
        <v>99.11</v>
      </c>
      <c r="AJ7" s="39">
        <v>328.86</v>
      </c>
      <c r="AK7" s="39">
        <v>453.95</v>
      </c>
      <c r="AL7" s="39">
        <v>583.67999999999995</v>
      </c>
      <c r="AM7" s="39">
        <v>702.04</v>
      </c>
      <c r="AN7" s="39">
        <v>845.32</v>
      </c>
      <c r="AO7" s="39">
        <v>243.13</v>
      </c>
      <c r="AP7" s="39">
        <v>280.08</v>
      </c>
      <c r="AQ7" s="39">
        <v>223.09</v>
      </c>
      <c r="AR7" s="39">
        <v>214.61</v>
      </c>
      <c r="AS7" s="39">
        <v>225.39</v>
      </c>
      <c r="AT7" s="39">
        <v>206.58</v>
      </c>
      <c r="AU7" s="39">
        <v>388.7</v>
      </c>
      <c r="AV7" s="39">
        <v>881.75</v>
      </c>
      <c r="AW7" s="39">
        <v>46.76</v>
      </c>
      <c r="AX7" s="39">
        <v>57.38</v>
      </c>
      <c r="AY7" s="39">
        <v>57.48</v>
      </c>
      <c r="AZ7" s="39">
        <v>162.52000000000001</v>
      </c>
      <c r="BA7" s="39">
        <v>124.2</v>
      </c>
      <c r="BB7" s="39">
        <v>33.03</v>
      </c>
      <c r="BC7" s="39">
        <v>29.45</v>
      </c>
      <c r="BD7" s="39">
        <v>31.84</v>
      </c>
      <c r="BE7" s="39">
        <v>34.54</v>
      </c>
      <c r="BF7" s="39">
        <v>1574.81</v>
      </c>
      <c r="BG7" s="39">
        <v>1609.63</v>
      </c>
      <c r="BH7" s="39">
        <v>0</v>
      </c>
      <c r="BI7" s="39">
        <v>0</v>
      </c>
      <c r="BJ7" s="39">
        <v>256.2</v>
      </c>
      <c r="BK7" s="39">
        <v>1197.82</v>
      </c>
      <c r="BL7" s="39">
        <v>1126.77</v>
      </c>
      <c r="BM7" s="39">
        <v>1044.8</v>
      </c>
      <c r="BN7" s="39">
        <v>1081.8</v>
      </c>
      <c r="BO7" s="39">
        <v>974.93</v>
      </c>
      <c r="BP7" s="39">
        <v>914.53</v>
      </c>
      <c r="BQ7" s="39">
        <v>48.65</v>
      </c>
      <c r="BR7" s="39">
        <v>48.83</v>
      </c>
      <c r="BS7" s="39">
        <v>100.34</v>
      </c>
      <c r="BT7" s="39">
        <v>62.19</v>
      </c>
      <c r="BU7" s="39">
        <v>89.52</v>
      </c>
      <c r="BV7" s="39">
        <v>51.03</v>
      </c>
      <c r="BW7" s="39">
        <v>50.9</v>
      </c>
      <c r="BX7" s="39">
        <v>50.82</v>
      </c>
      <c r="BY7" s="39">
        <v>52.19</v>
      </c>
      <c r="BZ7" s="39">
        <v>55.32</v>
      </c>
      <c r="CA7" s="39">
        <v>55.73</v>
      </c>
      <c r="CB7" s="39">
        <v>198.33</v>
      </c>
      <c r="CC7" s="39">
        <v>194.37</v>
      </c>
      <c r="CD7" s="39">
        <v>93.66</v>
      </c>
      <c r="CE7" s="39">
        <v>154.86000000000001</v>
      </c>
      <c r="CF7" s="39">
        <v>150</v>
      </c>
      <c r="CG7" s="39">
        <v>289.60000000000002</v>
      </c>
      <c r="CH7" s="39">
        <v>293.27</v>
      </c>
      <c r="CI7" s="39">
        <v>300.52</v>
      </c>
      <c r="CJ7" s="39">
        <v>296.14</v>
      </c>
      <c r="CK7" s="39">
        <v>283.17</v>
      </c>
      <c r="CL7" s="39">
        <v>276.77999999999997</v>
      </c>
      <c r="CM7" s="39">
        <v>49.73</v>
      </c>
      <c r="CN7" s="39">
        <v>49.3</v>
      </c>
      <c r="CO7" s="39">
        <v>49.73</v>
      </c>
      <c r="CP7" s="39">
        <v>47.79</v>
      </c>
      <c r="CQ7" s="39">
        <v>47.68</v>
      </c>
      <c r="CR7" s="39">
        <v>54.74</v>
      </c>
      <c r="CS7" s="39">
        <v>53.78</v>
      </c>
      <c r="CT7" s="39">
        <v>53.24</v>
      </c>
      <c r="CU7" s="39">
        <v>52.31</v>
      </c>
      <c r="CV7" s="39">
        <v>60.65</v>
      </c>
      <c r="CW7" s="39">
        <v>59.15</v>
      </c>
      <c r="CX7" s="39">
        <v>68.81</v>
      </c>
      <c r="CY7" s="39">
        <v>70</v>
      </c>
      <c r="CZ7" s="39">
        <v>70.61</v>
      </c>
      <c r="DA7" s="39">
        <v>71.25</v>
      </c>
      <c r="DB7" s="39">
        <v>71.84</v>
      </c>
      <c r="DC7" s="39">
        <v>83.88</v>
      </c>
      <c r="DD7" s="39">
        <v>84.06</v>
      </c>
      <c r="DE7" s="39">
        <v>84.07</v>
      </c>
      <c r="DF7" s="39">
        <v>84.32</v>
      </c>
      <c r="DG7" s="39">
        <v>84.58</v>
      </c>
      <c r="DH7" s="39">
        <v>85.01</v>
      </c>
      <c r="DI7" s="39">
        <v>2.7</v>
      </c>
      <c r="DJ7" s="39">
        <v>3.95</v>
      </c>
      <c r="DK7" s="39">
        <v>32.71</v>
      </c>
      <c r="DL7" s="39">
        <v>34.97</v>
      </c>
      <c r="DM7" s="39">
        <v>37.21</v>
      </c>
      <c r="DN7" s="39">
        <v>9</v>
      </c>
      <c r="DO7" s="39">
        <v>10.11</v>
      </c>
      <c r="DP7" s="39">
        <v>20.68</v>
      </c>
      <c r="DQ7" s="39">
        <v>22.41</v>
      </c>
      <c r="DR7" s="39">
        <v>22.9</v>
      </c>
      <c r="DS7" s="39">
        <v>22.37</v>
      </c>
      <c r="DT7" s="39">
        <v>0</v>
      </c>
      <c r="DU7" s="39">
        <v>0</v>
      </c>
      <c r="DV7" s="39">
        <v>0</v>
      </c>
      <c r="DW7" s="39">
        <v>0</v>
      </c>
      <c r="DX7" s="39">
        <v>0</v>
      </c>
      <c r="DY7" s="39">
        <v>0.09</v>
      </c>
      <c r="DZ7" s="39">
        <v>0.08</v>
      </c>
      <c r="EA7" s="39">
        <v>0.08</v>
      </c>
      <c r="EB7" s="39">
        <v>0</v>
      </c>
      <c r="EC7" s="39">
        <v>0</v>
      </c>
      <c r="ED7" s="39">
        <v>0</v>
      </c>
      <c r="EE7" s="39">
        <v>0</v>
      </c>
      <c r="EF7" s="39">
        <v>0</v>
      </c>
      <c r="EG7" s="39">
        <v>0</v>
      </c>
      <c r="EH7" s="39">
        <v>0</v>
      </c>
      <c r="EI7" s="39">
        <v>0</v>
      </c>
      <c r="EJ7" s="39">
        <v>0.04</v>
      </c>
      <c r="EK7" s="39">
        <v>0.03</v>
      </c>
      <c r="EL7" s="39">
        <v>0.02</v>
      </c>
      <c r="EM7" s="39">
        <v>0.01</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2017-12-25T01:57:27Z</dcterms:created>
  <dcterms:modified xsi:type="dcterms:W3CDTF">2018-02-08T07:44:24Z</dcterms:modified>
  <cp:category/>
</cp:coreProperties>
</file>