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aNpjFUOGPi45X6Sc5QmiRc5sk9QC9bG8u0AKLVUB6qO1DmqcST9XbjxDspKFcNSJhGYBz0BdYY14fgxoi5hvQ==" workbookSaltValue="sN8WXE8gWsyh9CbozLyKO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<sst xmlns="http://schemas.openxmlformats.org/spreadsheetml/2006/main" xmlns:r="http://schemas.openxmlformats.org/officeDocument/2006/relationships" count="114" uniqueCount="114">
  <si>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</si>
  <si>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</si>
  <si>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</si>
  <si>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</si>
  <si>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</si>
  <si>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</si>
  <si>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</si>
  <si>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</si>
  <si>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</si>
  <si>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</si>
  <si>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</si>
  <si>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</si>
  <si>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</si>
  <si>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</si>
  <si>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</si>
  <si>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</si>
  <si>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</si>
  <si>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</si>
  <si>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</si>
  <si>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</si>
  <si>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</si>
  <si>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</si>
  <si>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</si>
  <si>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</si>
  <si>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</si>
  <si>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</si>
  <si>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</si>
  <si>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</si>
  <si>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</si>
  <si>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</si>
  <si>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</si>
  <si>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</si>
  <si>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</si>
  <si>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</si>
  <si>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</si>
  <si>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</si>
  <si>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</si>
  <si>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</si>
  <si>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</si>
  <si>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</si>
  <si>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</si>
  <si>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</si>
  <si>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</si>
  <si>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</si>
  <si>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</si>
  <si>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</si>
  <si>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</si>
  <si>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</si>
  <si>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</si>
  <si>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</si>
  <si>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</si>
  <si>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</si>
  <si>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</si>
  <si>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</si>
  <si>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</si>
  <si>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</si>
  <si>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</si>
  <si>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</si>
  <si>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</si>
  <si>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</si>
  <si>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</si>
  <si>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</si>
  <si>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</si>
  <si>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</si>
  <si>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</si>
  <si>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</si>
  <si>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</si>
  <si>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</si>
  <si>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</si>
  <si>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</si>
  <si>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</si>
  <si>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</si>
  <si>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</si>
  <si>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</si>
  <si>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</si>
  <si>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</si>
  <si>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</si>
  <si>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</si>
  <si>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</si>
  <si>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</si>
  <si>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</si>
  <si>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</si>
  <si>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</si>
  <si>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</si>
  <si>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</si>
  <si>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</si>
  <si>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</si>
  <si>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</si>
  <si>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</si>
  <si>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</si>
  <si>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</si>
  <si>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</si>
  <si>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</si>
  <si>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</si>
  <si>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</si>
  <si>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</si>
  <si>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</si>
  <si>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</si>
  <si>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</si>
  <si>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</si>
  <si>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</si>
  <si>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</si>
  <si>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</si>
  <si>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</si>
  <si>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</si>
  <si>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</si>
  <si>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</si>
  <si>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</si>
  <si>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</si>
  <si>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</si>
  <si>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</si>
  <si>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</si>
  <si>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</si>
  <si>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公共下水道事業は昭和５９年に供用開始をしており、管路施設及び処理場施設の経年劣化が進んでいることから、下水道ストックマネジメント計画に基づく下水道施設全体の改築・更新を行うことにより、施設全体の最適化及び長寿命化を図る。
　また、同計画に基づく施設の適正な点検・調査を行うことにより下水道施設の状態を把握し、計画的な修繕を行うことで、修繕コストの縮減に努める。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</si>
</sst>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3.e-002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0.19</c:v>
                </c:pt>
                <c:pt idx="1">
                  <c:v>0.23</c:v>
                </c:pt>
                <c:pt idx="2">
                  <c:v>0.21</c:v>
                </c:pt>
                <c:pt idx="3">
                  <c:v>0.17</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57.1</c:v>
                </c:pt>
                <c:pt idx="1">
                  <c:v>60.35</c:v>
                </c:pt>
                <c:pt idx="2">
                  <c:v>58.95</c:v>
                </c:pt>
                <c:pt idx="3">
                  <c:v>49.33</c:v>
                </c:pt>
                <c:pt idx="4">
                  <c:v>70.900000000000006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59.35</c:v>
                </c:pt>
                <c:pt idx="1">
                  <c:v>58.4</c:v>
                </c:pt>
                <c:pt idx="2">
                  <c:v>58</c:v>
                </c:pt>
                <c:pt idx="3">
                  <c:v>57.42</c:v>
                </c:pt>
                <c:pt idx="4">
                  <c:v>56.72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85.14</c:v>
                </c:pt>
                <c:pt idx="1">
                  <c:v>85.63</c:v>
                </c:pt>
                <c:pt idx="2">
                  <c:v>86.62</c:v>
                </c:pt>
                <c:pt idx="3">
                  <c:v>87.05</c:v>
                </c:pt>
                <c:pt idx="4">
                  <c:v>87.54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89.88</c:v>
                </c:pt>
                <c:pt idx="1">
                  <c:v>89.68</c:v>
                </c:pt>
                <c:pt idx="2">
                  <c:v>89.79</c:v>
                </c:pt>
                <c:pt idx="3">
                  <c:v>90.42</c:v>
                </c:pt>
                <c:pt idx="4">
                  <c:v>90.72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86.95</c:v>
                </c:pt>
                <c:pt idx="1">
                  <c:v>86.69</c:v>
                </c:pt>
                <c:pt idx="2">
                  <c:v>85.6</c:v>
                </c:pt>
                <c:pt idx="3">
                  <c:v>85.24</c:v>
                </c:pt>
                <c:pt idx="4">
                  <c:v>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105.98</c:v>
                </c:pt>
                <c:pt idx="1">
                  <c:v>105.53</c:v>
                </c:pt>
                <c:pt idx="2">
                  <c:v>105.06</c:v>
                </c:pt>
                <c:pt idx="3">
                  <c:v>106.81</c:v>
                </c:pt>
                <c:pt idx="4">
                  <c:v>106.5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32.369999999999997</c:v>
                </c:pt>
                <c:pt idx="1">
                  <c:v>34.26</c:v>
                </c:pt>
                <c:pt idx="2">
                  <c:v>35.07</c:v>
                </c:pt>
                <c:pt idx="3">
                  <c:v>35.93</c:v>
                </c:pt>
                <c:pt idx="4">
                  <c:v>37.96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27.12</c:v>
                </c:pt>
                <c:pt idx="1">
                  <c:v>29.5</c:v>
                </c:pt>
                <c:pt idx="2">
                  <c:v>30.6</c:v>
                </c:pt>
                <c:pt idx="3">
                  <c:v>29.23</c:v>
                </c:pt>
                <c:pt idx="4">
                  <c:v>20.78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1.9300000000000002</c:v>
                </c:pt>
                <c:pt idx="1">
                  <c:v>1.92</c:v>
                </c:pt>
                <c:pt idx="2">
                  <c:v>1.83</c:v>
                </c:pt>
                <c:pt idx="3">
                  <c:v>1.37</c:v>
                </c:pt>
                <c:pt idx="4">
                  <c:v>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157.31</c:v>
                </c:pt>
                <c:pt idx="1">
                  <c:v>179.45</c:v>
                </c:pt>
                <c:pt idx="2">
                  <c:v>208.95</c:v>
                </c:pt>
                <c:pt idx="3">
                  <c:v>242.01</c:v>
                </c:pt>
                <c:pt idx="4">
                  <c:v>289.64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41.15</c:v>
                </c:pt>
                <c:pt idx="1">
                  <c:v>39.08</c:v>
                </c:pt>
                <c:pt idx="2">
                  <c:v>41.56</c:v>
                </c:pt>
                <c:pt idx="3">
                  <c:v>34.4</c:v>
                </c:pt>
                <c:pt idx="4">
                  <c:v>18.36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35.65</c:v>
                </c:pt>
                <c:pt idx="1">
                  <c:v>46.52</c:v>
                </c:pt>
                <c:pt idx="2">
                  <c:v>52.54</c:v>
                </c:pt>
                <c:pt idx="3">
                  <c:v>50.05</c:v>
                </c:pt>
                <c:pt idx="4">
                  <c:v>36.57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88.12</c:v>
                </c:pt>
                <c:pt idx="1">
                  <c:v>81.33</c:v>
                </c:pt>
                <c:pt idx="2">
                  <c:v>80.81</c:v>
                </c:pt>
                <c:pt idx="3">
                  <c:v>68.17</c:v>
                </c:pt>
                <c:pt idx="4">
                  <c:v>55.6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961.72</c:v>
                </c:pt>
                <c:pt idx="1">
                  <c:v>1012.61</c:v>
                </c:pt>
                <c:pt idx="2">
                  <c:v>936.95</c:v>
                </c:pt>
                <c:pt idx="3">
                  <c:v>936.9</c:v>
                </c:pt>
                <c:pt idx="4">
                  <c:v>736.97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716.96</c:v>
                </c:pt>
                <c:pt idx="1">
                  <c:v>799.11</c:v>
                </c:pt>
                <c:pt idx="2">
                  <c:v>768.62</c:v>
                </c:pt>
                <c:pt idx="3">
                  <c:v>789.44</c:v>
                </c:pt>
                <c:pt idx="4">
                  <c:v>789.08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95.95</c:v>
                </c:pt>
                <c:pt idx="2">
                  <c:v>99.88</c:v>
                </c:pt>
                <c:pt idx="3">
                  <c:v>99.86</c:v>
                </c:pt>
                <c:pt idx="4">
                  <c:v>89.93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88.09</c:v>
                </c:pt>
                <c:pt idx="1">
                  <c:v>87.69</c:v>
                </c:pt>
                <c:pt idx="2">
                  <c:v>88.06</c:v>
                </c:pt>
                <c:pt idx="3">
                  <c:v>87.29</c:v>
                </c:pt>
                <c:pt idx="4">
                  <c:v>88.25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200.59</c:v>
                </c:pt>
                <c:pt idx="1">
                  <c:v>209.16</c:v>
                </c:pt>
                <c:pt idx="2">
                  <c:v>200.81</c:v>
                </c:pt>
                <c:pt idx="3">
                  <c:v>199.52</c:v>
                </c:pt>
                <c:pt idx="4">
                  <c:v>220.49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181.8</c:v>
                </c:pt>
                <c:pt idx="1">
                  <c:v>180.07</c:v>
                </c:pt>
                <c:pt idx="2">
                  <c:v>179.32</c:v>
                </c:pt>
                <c:pt idx="3">
                  <c:v>176.67</c:v>
                </c:pt>
                <c:pt idx="4">
                  <c:v>176.37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【106.67】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【67.52】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【705.21】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【98.96】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【36.52】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【0.30】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1" t="str">
        <f>データ!$M$6</f>
        <v>非設置</v>
      </c>
      <c r="AE8" s="21"/>
      <c r="AF8" s="21"/>
      <c r="AG8" s="21"/>
      <c r="AH8" s="21"/>
      <c r="AI8" s="21"/>
      <c r="AJ8" s="21"/>
      <c r="AK8" s="3"/>
      <c r="AL8" s="22">
        <f>データ!S6</f>
        <v>53204</v>
      </c>
      <c r="AM8" s="22"/>
      <c r="AN8" s="22"/>
      <c r="AO8" s="22"/>
      <c r="AP8" s="22"/>
      <c r="AQ8" s="22"/>
      <c r="AR8" s="22"/>
      <c r="AS8" s="22"/>
      <c r="AT8" s="7">
        <f>データ!T6</f>
        <v>404.2</v>
      </c>
      <c r="AU8" s="7"/>
      <c r="AV8" s="7"/>
      <c r="AW8" s="7"/>
      <c r="AX8" s="7"/>
      <c r="AY8" s="7"/>
      <c r="AZ8" s="7"/>
      <c r="BA8" s="7"/>
      <c r="BB8" s="7">
        <f>データ!U6</f>
        <v>131.63</v>
      </c>
      <c r="BC8" s="7"/>
      <c r="BD8" s="7"/>
      <c r="BE8" s="7"/>
      <c r="BF8" s="7"/>
      <c r="BG8" s="7"/>
      <c r="BH8" s="7"/>
      <c r="BI8" s="7"/>
      <c r="BJ8" s="3"/>
      <c r="BK8" s="3"/>
      <c r="BL8" s="28" t="s">
        <v>12</v>
      </c>
      <c r="BM8" s="38"/>
      <c r="BN8" s="45"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9" t="s">
        <v>34</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55.89</v>
      </c>
      <c r="J10" s="7"/>
      <c r="K10" s="7"/>
      <c r="L10" s="7"/>
      <c r="M10" s="7"/>
      <c r="N10" s="7"/>
      <c r="O10" s="7"/>
      <c r="P10" s="7">
        <f>データ!P6</f>
        <v>35.51</v>
      </c>
      <c r="Q10" s="7"/>
      <c r="R10" s="7"/>
      <c r="S10" s="7"/>
      <c r="T10" s="7"/>
      <c r="U10" s="7"/>
      <c r="V10" s="7"/>
      <c r="W10" s="7">
        <f>データ!Q6</f>
        <v>64.92</v>
      </c>
      <c r="X10" s="7"/>
      <c r="Y10" s="7"/>
      <c r="Z10" s="7"/>
      <c r="AA10" s="7"/>
      <c r="AB10" s="7"/>
      <c r="AC10" s="7"/>
      <c r="AD10" s="22">
        <f>データ!R6</f>
        <v>3300</v>
      </c>
      <c r="AE10" s="22"/>
      <c r="AF10" s="22"/>
      <c r="AG10" s="22"/>
      <c r="AH10" s="22"/>
      <c r="AI10" s="22"/>
      <c r="AJ10" s="22"/>
      <c r="AK10" s="2"/>
      <c r="AL10" s="22">
        <f>データ!V6</f>
        <v>18755</v>
      </c>
      <c r="AM10" s="22"/>
      <c r="AN10" s="22"/>
      <c r="AO10" s="22"/>
      <c r="AP10" s="22"/>
      <c r="AQ10" s="22"/>
      <c r="AR10" s="22"/>
      <c r="AS10" s="22"/>
      <c r="AT10" s="7">
        <f>データ!W6</f>
        <v>5.36</v>
      </c>
      <c r="AU10" s="7"/>
      <c r="AV10" s="7"/>
      <c r="AW10" s="7"/>
      <c r="AX10" s="7"/>
      <c r="AY10" s="7"/>
      <c r="AZ10" s="7"/>
      <c r="BA10" s="7"/>
      <c r="BB10" s="7">
        <f>データ!X6</f>
        <v>3499.07</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112</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0</v>
      </c>
      <c r="I84" s="12" t="s">
        <v>8</v>
      </c>
      <c r="J84" s="12" t="s">
        <v>47</v>
      </c>
      <c r="K84" s="12" t="s">
        <v>48</v>
      </c>
      <c r="L84" s="12" t="s">
        <v>32</v>
      </c>
      <c r="M84" s="12" t="s">
        <v>35</v>
      </c>
      <c r="N84" s="12" t="s">
        <v>50</v>
      </c>
      <c r="O84" s="12" t="s">
        <v>52</v>
      </c>
    </row>
    <row r="85" spans="1:78" hidden="1">
      <c r="B85" s="12"/>
      <c r="C85" s="12"/>
      <c r="D85" s="12"/>
      <c r="E85" s="12" t="str">
        <f>データ!AI6</f>
        <v>【106.67】</v>
      </c>
      <c r="F85" s="12" t="str">
        <f>データ!AT6</f>
        <v>【3.64】</v>
      </c>
      <c r="G85" s="12" t="str">
        <f>データ!BE6</f>
        <v>【67.52】</v>
      </c>
      <c r="H85" s="12" t="str">
        <f>データ!BP6</f>
        <v>【705.21】</v>
      </c>
      <c r="I85" s="12" t="str">
        <f>データ!CA6</f>
        <v>【98.96】</v>
      </c>
      <c r="J85" s="12" t="str">
        <f>データ!CL6</f>
        <v>【134.52】</v>
      </c>
      <c r="K85" s="12" t="str">
        <f>データ!CW6</f>
        <v>【59.57】</v>
      </c>
      <c r="L85" s="12" t="str">
        <f>データ!DH6</f>
        <v>【95.57】</v>
      </c>
      <c r="M85" s="12" t="str">
        <f>データ!DS6</f>
        <v>【36.52】</v>
      </c>
      <c r="N85" s="12" t="str">
        <f>データ!ED6</f>
        <v>【5.72】</v>
      </c>
      <c r="O85" s="12" t="str">
        <f>データ!EO6</f>
        <v>【0.30】</v>
      </c>
    </row>
  </sheetData>
  <sheetProtection algorithmName="SHA-512" hashValue="lPUpFEHuigPkuJcpeDwkLqh3QWhaAiwXjS1TQwo5Xmhrt4ltQffe43lvvyc9Pn0MuVQcyzx3rKAlHKC2cqFtCA==" saltValue="tT7AaCOmk9Tf6dJjM7JwY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31</v>
      </c>
      <c r="C3" s="62" t="s">
        <v>56</v>
      </c>
      <c r="D3" s="62" t="s">
        <v>57</v>
      </c>
      <c r="E3" s="62" t="s">
        <v>4</v>
      </c>
      <c r="F3" s="62" t="s">
        <v>3</v>
      </c>
      <c r="G3" s="62" t="s">
        <v>24</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14</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8">
      <c r="A5" s="60" t="s">
        <v>68</v>
      </c>
      <c r="B5" s="64"/>
      <c r="C5" s="64"/>
      <c r="D5" s="64"/>
      <c r="E5" s="64"/>
      <c r="F5" s="64"/>
      <c r="G5" s="64"/>
      <c r="H5" s="71" t="s">
        <v>55</v>
      </c>
      <c r="I5" s="71" t="s">
        <v>69</v>
      </c>
      <c r="J5" s="71" t="s">
        <v>70</v>
      </c>
      <c r="K5" s="71" t="s">
        <v>71</v>
      </c>
      <c r="L5" s="71" t="s">
        <v>72</v>
      </c>
      <c r="M5" s="71" t="s">
        <v>5</v>
      </c>
      <c r="N5" s="71" t="s">
        <v>73</v>
      </c>
      <c r="O5" s="71" t="s">
        <v>74</v>
      </c>
      <c r="P5" s="71" t="s">
        <v>75</v>
      </c>
      <c r="Q5" s="71" t="s">
        <v>76</v>
      </c>
      <c r="R5" s="71" t="s">
        <v>77</v>
      </c>
      <c r="S5" s="71" t="s">
        <v>78</v>
      </c>
      <c r="T5" s="71" t="s">
        <v>79</v>
      </c>
      <c r="U5" s="71" t="s">
        <v>62</v>
      </c>
      <c r="V5" s="71" t="s">
        <v>80</v>
      </c>
      <c r="W5" s="71" t="s">
        <v>81</v>
      </c>
      <c r="X5" s="71" t="s">
        <v>82</v>
      </c>
      <c r="Y5" s="71" t="s">
        <v>83</v>
      </c>
      <c r="Z5" s="71" t="s">
        <v>84</v>
      </c>
      <c r="AA5" s="71" t="s">
        <v>85</v>
      </c>
      <c r="AB5" s="71" t="s">
        <v>86</v>
      </c>
      <c r="AC5" s="71" t="s">
        <v>87</v>
      </c>
      <c r="AD5" s="71" t="s">
        <v>89</v>
      </c>
      <c r="AE5" s="71" t="s">
        <v>90</v>
      </c>
      <c r="AF5" s="71" t="s">
        <v>91</v>
      </c>
      <c r="AG5" s="71" t="s">
        <v>92</v>
      </c>
      <c r="AH5" s="71" t="s">
        <v>93</v>
      </c>
      <c r="AI5" s="71" t="s">
        <v>42</v>
      </c>
      <c r="AJ5" s="71" t="s">
        <v>83</v>
      </c>
      <c r="AK5" s="71" t="s">
        <v>84</v>
      </c>
      <c r="AL5" s="71" t="s">
        <v>85</v>
      </c>
      <c r="AM5" s="71" t="s">
        <v>86</v>
      </c>
      <c r="AN5" s="71" t="s">
        <v>87</v>
      </c>
      <c r="AO5" s="71" t="s">
        <v>89</v>
      </c>
      <c r="AP5" s="71" t="s">
        <v>90</v>
      </c>
      <c r="AQ5" s="71" t="s">
        <v>91</v>
      </c>
      <c r="AR5" s="71" t="s">
        <v>92</v>
      </c>
      <c r="AS5" s="71" t="s">
        <v>93</v>
      </c>
      <c r="AT5" s="71" t="s">
        <v>88</v>
      </c>
      <c r="AU5" s="71" t="s">
        <v>83</v>
      </c>
      <c r="AV5" s="71" t="s">
        <v>84</v>
      </c>
      <c r="AW5" s="71" t="s">
        <v>85</v>
      </c>
      <c r="AX5" s="71" t="s">
        <v>86</v>
      </c>
      <c r="AY5" s="71" t="s">
        <v>87</v>
      </c>
      <c r="AZ5" s="71" t="s">
        <v>89</v>
      </c>
      <c r="BA5" s="71" t="s">
        <v>90</v>
      </c>
      <c r="BB5" s="71" t="s">
        <v>91</v>
      </c>
      <c r="BC5" s="71" t="s">
        <v>92</v>
      </c>
      <c r="BD5" s="71" t="s">
        <v>93</v>
      </c>
      <c r="BE5" s="71" t="s">
        <v>88</v>
      </c>
      <c r="BF5" s="71" t="s">
        <v>83</v>
      </c>
      <c r="BG5" s="71" t="s">
        <v>84</v>
      </c>
      <c r="BH5" s="71" t="s">
        <v>85</v>
      </c>
      <c r="BI5" s="71" t="s">
        <v>86</v>
      </c>
      <c r="BJ5" s="71" t="s">
        <v>87</v>
      </c>
      <c r="BK5" s="71" t="s">
        <v>89</v>
      </c>
      <c r="BL5" s="71" t="s">
        <v>90</v>
      </c>
      <c r="BM5" s="71" t="s">
        <v>91</v>
      </c>
      <c r="BN5" s="71" t="s">
        <v>92</v>
      </c>
      <c r="BO5" s="71" t="s">
        <v>93</v>
      </c>
      <c r="BP5" s="71" t="s">
        <v>88</v>
      </c>
      <c r="BQ5" s="71" t="s">
        <v>83</v>
      </c>
      <c r="BR5" s="71" t="s">
        <v>84</v>
      </c>
      <c r="BS5" s="71" t="s">
        <v>85</v>
      </c>
      <c r="BT5" s="71" t="s">
        <v>86</v>
      </c>
      <c r="BU5" s="71" t="s">
        <v>87</v>
      </c>
      <c r="BV5" s="71" t="s">
        <v>89</v>
      </c>
      <c r="BW5" s="71" t="s">
        <v>90</v>
      </c>
      <c r="BX5" s="71" t="s">
        <v>91</v>
      </c>
      <c r="BY5" s="71" t="s">
        <v>92</v>
      </c>
      <c r="BZ5" s="71" t="s">
        <v>93</v>
      </c>
      <c r="CA5" s="71" t="s">
        <v>88</v>
      </c>
      <c r="CB5" s="71" t="s">
        <v>83</v>
      </c>
      <c r="CC5" s="71" t="s">
        <v>84</v>
      </c>
      <c r="CD5" s="71" t="s">
        <v>85</v>
      </c>
      <c r="CE5" s="71" t="s">
        <v>86</v>
      </c>
      <c r="CF5" s="71" t="s">
        <v>87</v>
      </c>
      <c r="CG5" s="71" t="s">
        <v>89</v>
      </c>
      <c r="CH5" s="71" t="s">
        <v>90</v>
      </c>
      <c r="CI5" s="71" t="s">
        <v>91</v>
      </c>
      <c r="CJ5" s="71" t="s">
        <v>92</v>
      </c>
      <c r="CK5" s="71" t="s">
        <v>93</v>
      </c>
      <c r="CL5" s="71" t="s">
        <v>88</v>
      </c>
      <c r="CM5" s="71" t="s">
        <v>83</v>
      </c>
      <c r="CN5" s="71" t="s">
        <v>84</v>
      </c>
      <c r="CO5" s="71" t="s">
        <v>85</v>
      </c>
      <c r="CP5" s="71" t="s">
        <v>86</v>
      </c>
      <c r="CQ5" s="71" t="s">
        <v>87</v>
      </c>
      <c r="CR5" s="71" t="s">
        <v>89</v>
      </c>
      <c r="CS5" s="71" t="s">
        <v>90</v>
      </c>
      <c r="CT5" s="71" t="s">
        <v>91</v>
      </c>
      <c r="CU5" s="71" t="s">
        <v>92</v>
      </c>
      <c r="CV5" s="71" t="s">
        <v>93</v>
      </c>
      <c r="CW5" s="71" t="s">
        <v>88</v>
      </c>
      <c r="CX5" s="71" t="s">
        <v>83</v>
      </c>
      <c r="CY5" s="71" t="s">
        <v>84</v>
      </c>
      <c r="CZ5" s="71" t="s">
        <v>85</v>
      </c>
      <c r="DA5" s="71" t="s">
        <v>86</v>
      </c>
      <c r="DB5" s="71" t="s">
        <v>87</v>
      </c>
      <c r="DC5" s="71" t="s">
        <v>89</v>
      </c>
      <c r="DD5" s="71" t="s">
        <v>90</v>
      </c>
      <c r="DE5" s="71" t="s">
        <v>91</v>
      </c>
      <c r="DF5" s="71" t="s">
        <v>92</v>
      </c>
      <c r="DG5" s="71" t="s">
        <v>93</v>
      </c>
      <c r="DH5" s="71" t="s">
        <v>88</v>
      </c>
      <c r="DI5" s="71" t="s">
        <v>83</v>
      </c>
      <c r="DJ5" s="71" t="s">
        <v>84</v>
      </c>
      <c r="DK5" s="71" t="s">
        <v>85</v>
      </c>
      <c r="DL5" s="71" t="s">
        <v>86</v>
      </c>
      <c r="DM5" s="71" t="s">
        <v>87</v>
      </c>
      <c r="DN5" s="71" t="s">
        <v>89</v>
      </c>
      <c r="DO5" s="71" t="s">
        <v>90</v>
      </c>
      <c r="DP5" s="71" t="s">
        <v>91</v>
      </c>
      <c r="DQ5" s="71" t="s">
        <v>92</v>
      </c>
      <c r="DR5" s="71" t="s">
        <v>93</v>
      </c>
      <c r="DS5" s="71" t="s">
        <v>88</v>
      </c>
      <c r="DT5" s="71" t="s">
        <v>83</v>
      </c>
      <c r="DU5" s="71" t="s">
        <v>84</v>
      </c>
      <c r="DV5" s="71" t="s">
        <v>85</v>
      </c>
      <c r="DW5" s="71" t="s">
        <v>86</v>
      </c>
      <c r="DX5" s="71" t="s">
        <v>87</v>
      </c>
      <c r="DY5" s="71" t="s">
        <v>89</v>
      </c>
      <c r="DZ5" s="71" t="s">
        <v>90</v>
      </c>
      <c r="EA5" s="71" t="s">
        <v>91</v>
      </c>
      <c r="EB5" s="71" t="s">
        <v>92</v>
      </c>
      <c r="EC5" s="71" t="s">
        <v>93</v>
      </c>
      <c r="ED5" s="71" t="s">
        <v>88</v>
      </c>
      <c r="EE5" s="71" t="s">
        <v>83</v>
      </c>
      <c r="EF5" s="71" t="s">
        <v>84</v>
      </c>
      <c r="EG5" s="71" t="s">
        <v>85</v>
      </c>
      <c r="EH5" s="71" t="s">
        <v>86</v>
      </c>
      <c r="EI5" s="71" t="s">
        <v>87</v>
      </c>
      <c r="EJ5" s="71" t="s">
        <v>89</v>
      </c>
      <c r="EK5" s="71" t="s">
        <v>90</v>
      </c>
      <c r="EL5" s="71" t="s">
        <v>91</v>
      </c>
      <c r="EM5" s="71" t="s">
        <v>92</v>
      </c>
      <c r="EN5" s="71" t="s">
        <v>93</v>
      </c>
      <c r="EO5" s="71" t="s">
        <v>88</v>
      </c>
    </row>
    <row r="6" spans="1:148" s="59" customFormat="1">
      <c r="A6" s="60" t="s">
        <v>94</v>
      </c>
      <c r="B6" s="65">
        <f t="shared" ref="B6:X6" si="1">B7</f>
        <v>2020</v>
      </c>
      <c r="C6" s="65">
        <f t="shared" si="1"/>
        <v>22055</v>
      </c>
      <c r="D6" s="65">
        <f t="shared" si="1"/>
        <v>46</v>
      </c>
      <c r="E6" s="65">
        <f t="shared" si="1"/>
        <v>17</v>
      </c>
      <c r="F6" s="65">
        <f t="shared" si="1"/>
        <v>1</v>
      </c>
      <c r="G6" s="65">
        <f t="shared" si="1"/>
        <v>0</v>
      </c>
      <c r="H6" s="65" t="str">
        <f t="shared" si="1"/>
        <v>青森県　五所川原市</v>
      </c>
      <c r="I6" s="65" t="str">
        <f t="shared" si="1"/>
        <v>法適用</v>
      </c>
      <c r="J6" s="65" t="str">
        <f t="shared" si="1"/>
        <v>下水道事業</v>
      </c>
      <c r="K6" s="65" t="str">
        <f t="shared" si="1"/>
        <v>公共下水道</v>
      </c>
      <c r="L6" s="65" t="str">
        <f t="shared" si="1"/>
        <v>Cc1</v>
      </c>
      <c r="M6" s="65" t="str">
        <f t="shared" si="1"/>
        <v>非設置</v>
      </c>
      <c r="N6" s="74" t="str">
        <f t="shared" si="1"/>
        <v>-</v>
      </c>
      <c r="O6" s="74">
        <f t="shared" si="1"/>
        <v>55.89</v>
      </c>
      <c r="P6" s="74">
        <f t="shared" si="1"/>
        <v>35.51</v>
      </c>
      <c r="Q6" s="74">
        <f t="shared" si="1"/>
        <v>64.92</v>
      </c>
      <c r="R6" s="74">
        <f t="shared" si="1"/>
        <v>3300</v>
      </c>
      <c r="S6" s="74">
        <f t="shared" si="1"/>
        <v>53204</v>
      </c>
      <c r="T6" s="74">
        <f t="shared" si="1"/>
        <v>404.2</v>
      </c>
      <c r="U6" s="74">
        <f t="shared" si="1"/>
        <v>131.63</v>
      </c>
      <c r="V6" s="74">
        <f t="shared" si="1"/>
        <v>18755</v>
      </c>
      <c r="W6" s="74">
        <f t="shared" si="1"/>
        <v>5.36</v>
      </c>
      <c r="X6" s="74">
        <f t="shared" si="1"/>
        <v>3499.07</v>
      </c>
      <c r="Y6" s="82">
        <f t="shared" ref="Y6:AH6" si="2">IF(Y7="",NA(),Y7)</f>
        <v>86.95</v>
      </c>
      <c r="Z6" s="82">
        <f t="shared" si="2"/>
        <v>86.69</v>
      </c>
      <c r="AA6" s="82">
        <f t="shared" si="2"/>
        <v>85.6</v>
      </c>
      <c r="AB6" s="82">
        <f t="shared" si="2"/>
        <v>85.24</v>
      </c>
      <c r="AC6" s="82">
        <f t="shared" si="2"/>
        <v>81</v>
      </c>
      <c r="AD6" s="82">
        <f t="shared" si="2"/>
        <v>105.98</v>
      </c>
      <c r="AE6" s="82">
        <f t="shared" si="2"/>
        <v>105.53</v>
      </c>
      <c r="AF6" s="82">
        <f t="shared" si="2"/>
        <v>105.06</v>
      </c>
      <c r="AG6" s="82">
        <f t="shared" si="2"/>
        <v>106.81</v>
      </c>
      <c r="AH6" s="82">
        <f t="shared" si="2"/>
        <v>106.5</v>
      </c>
      <c r="AI6" s="74" t="str">
        <f>IF(AI7="","",IF(AI7="-","【-】","【"&amp;SUBSTITUTE(TEXT(AI7,"#,##0.00"),"-","△")&amp;"】"))</f>
        <v>【106.67】</v>
      </c>
      <c r="AJ6" s="82">
        <f t="shared" ref="AJ6:AS6" si="3">IF(AJ7="",NA(),AJ7)</f>
        <v>157.31</v>
      </c>
      <c r="AK6" s="82">
        <f t="shared" si="3"/>
        <v>179.45</v>
      </c>
      <c r="AL6" s="82">
        <f t="shared" si="3"/>
        <v>208.95</v>
      </c>
      <c r="AM6" s="82">
        <f t="shared" si="3"/>
        <v>242.01</v>
      </c>
      <c r="AN6" s="82">
        <f t="shared" si="3"/>
        <v>289.64</v>
      </c>
      <c r="AO6" s="82">
        <f t="shared" si="3"/>
        <v>41.15</v>
      </c>
      <c r="AP6" s="82">
        <f t="shared" si="3"/>
        <v>39.08</v>
      </c>
      <c r="AQ6" s="82">
        <f t="shared" si="3"/>
        <v>41.56</v>
      </c>
      <c r="AR6" s="82">
        <f t="shared" si="3"/>
        <v>34.4</v>
      </c>
      <c r="AS6" s="82">
        <f t="shared" si="3"/>
        <v>18.36</v>
      </c>
      <c r="AT6" s="74" t="str">
        <f>IF(AT7="","",IF(AT7="-","【-】","【"&amp;SUBSTITUTE(TEXT(AT7,"#,##0.00"),"-","△")&amp;"】"))</f>
        <v>【3.64】</v>
      </c>
      <c r="AU6" s="82">
        <f t="shared" ref="AU6:BD6" si="4">IF(AU7="",NA(),AU7)</f>
        <v>35.65</v>
      </c>
      <c r="AV6" s="82">
        <f t="shared" si="4"/>
        <v>46.52</v>
      </c>
      <c r="AW6" s="82">
        <f t="shared" si="4"/>
        <v>52.54</v>
      </c>
      <c r="AX6" s="82">
        <f t="shared" si="4"/>
        <v>50.05</v>
      </c>
      <c r="AY6" s="82">
        <f t="shared" si="4"/>
        <v>36.57</v>
      </c>
      <c r="AZ6" s="82">
        <f t="shared" si="4"/>
        <v>88.12</v>
      </c>
      <c r="BA6" s="82">
        <f t="shared" si="4"/>
        <v>81.33</v>
      </c>
      <c r="BB6" s="82">
        <f t="shared" si="4"/>
        <v>80.81</v>
      </c>
      <c r="BC6" s="82">
        <f t="shared" si="4"/>
        <v>68.17</v>
      </c>
      <c r="BD6" s="82">
        <f t="shared" si="4"/>
        <v>55.6</v>
      </c>
      <c r="BE6" s="74" t="str">
        <f>IF(BE7="","",IF(BE7="-","【-】","【"&amp;SUBSTITUTE(TEXT(BE7,"#,##0.00"),"-","△")&amp;"】"))</f>
        <v>【67.52】</v>
      </c>
      <c r="BF6" s="82">
        <f t="shared" ref="BF6:BO6" si="5">IF(BF7="",NA(),BF7)</f>
        <v>961.72</v>
      </c>
      <c r="BG6" s="82">
        <f t="shared" si="5"/>
        <v>1012.61</v>
      </c>
      <c r="BH6" s="82">
        <f t="shared" si="5"/>
        <v>936.95</v>
      </c>
      <c r="BI6" s="82">
        <f t="shared" si="5"/>
        <v>936.9</v>
      </c>
      <c r="BJ6" s="82">
        <f t="shared" si="5"/>
        <v>736.97</v>
      </c>
      <c r="BK6" s="82">
        <f t="shared" si="5"/>
        <v>716.96</v>
      </c>
      <c r="BL6" s="82">
        <f t="shared" si="5"/>
        <v>799.11</v>
      </c>
      <c r="BM6" s="82">
        <f t="shared" si="5"/>
        <v>768.62</v>
      </c>
      <c r="BN6" s="82">
        <f t="shared" si="5"/>
        <v>789.44</v>
      </c>
      <c r="BO6" s="82">
        <f t="shared" si="5"/>
        <v>789.08</v>
      </c>
      <c r="BP6" s="74" t="str">
        <f>IF(BP7="","",IF(BP7="-","【-】","【"&amp;SUBSTITUTE(TEXT(BP7,"#,##0.00"),"-","△")&amp;"】"))</f>
        <v>【705.21】</v>
      </c>
      <c r="BQ6" s="82">
        <f t="shared" ref="BQ6:BZ6" si="6">IF(BQ7="",NA(),BQ7)</f>
        <v>100</v>
      </c>
      <c r="BR6" s="82">
        <f t="shared" si="6"/>
        <v>95.95</v>
      </c>
      <c r="BS6" s="82">
        <f t="shared" si="6"/>
        <v>99.88</v>
      </c>
      <c r="BT6" s="82">
        <f t="shared" si="6"/>
        <v>99.86</v>
      </c>
      <c r="BU6" s="82">
        <f t="shared" si="6"/>
        <v>89.93</v>
      </c>
      <c r="BV6" s="82">
        <f t="shared" si="6"/>
        <v>88.09</v>
      </c>
      <c r="BW6" s="82">
        <f t="shared" si="6"/>
        <v>87.69</v>
      </c>
      <c r="BX6" s="82">
        <f t="shared" si="6"/>
        <v>88.06</v>
      </c>
      <c r="BY6" s="82">
        <f t="shared" si="6"/>
        <v>87.29</v>
      </c>
      <c r="BZ6" s="82">
        <f t="shared" si="6"/>
        <v>88.25</v>
      </c>
      <c r="CA6" s="74" t="str">
        <f>IF(CA7="","",IF(CA7="-","【-】","【"&amp;SUBSTITUTE(TEXT(CA7,"#,##0.00"),"-","△")&amp;"】"))</f>
        <v>【98.96】</v>
      </c>
      <c r="CB6" s="82">
        <f t="shared" ref="CB6:CK6" si="7">IF(CB7="",NA(),CB7)</f>
        <v>200.59</v>
      </c>
      <c r="CC6" s="82">
        <f t="shared" si="7"/>
        <v>209.16</v>
      </c>
      <c r="CD6" s="82">
        <f t="shared" si="7"/>
        <v>200.81</v>
      </c>
      <c r="CE6" s="82">
        <f t="shared" si="7"/>
        <v>199.52</v>
      </c>
      <c r="CF6" s="82">
        <f t="shared" si="7"/>
        <v>220.49</v>
      </c>
      <c r="CG6" s="82">
        <f t="shared" si="7"/>
        <v>181.8</v>
      </c>
      <c r="CH6" s="82">
        <f t="shared" si="7"/>
        <v>180.07</v>
      </c>
      <c r="CI6" s="82">
        <f t="shared" si="7"/>
        <v>179.32</v>
      </c>
      <c r="CJ6" s="82">
        <f t="shared" si="7"/>
        <v>176.67</v>
      </c>
      <c r="CK6" s="82">
        <f t="shared" si="7"/>
        <v>176.37</v>
      </c>
      <c r="CL6" s="74" t="str">
        <f>IF(CL7="","",IF(CL7="-","【-】","【"&amp;SUBSTITUTE(TEXT(CL7,"#,##0.00"),"-","△")&amp;"】"))</f>
        <v>【134.52】</v>
      </c>
      <c r="CM6" s="82">
        <f t="shared" ref="CM6:CV6" si="8">IF(CM7="",NA(),CM7)</f>
        <v>57.1</v>
      </c>
      <c r="CN6" s="82">
        <f t="shared" si="8"/>
        <v>60.35</v>
      </c>
      <c r="CO6" s="82">
        <f t="shared" si="8"/>
        <v>58.95</v>
      </c>
      <c r="CP6" s="82">
        <f t="shared" si="8"/>
        <v>49.33</v>
      </c>
      <c r="CQ6" s="82">
        <f t="shared" si="8"/>
        <v>70.900000000000006</v>
      </c>
      <c r="CR6" s="82">
        <f t="shared" si="8"/>
        <v>59.35</v>
      </c>
      <c r="CS6" s="82">
        <f t="shared" si="8"/>
        <v>58.4</v>
      </c>
      <c r="CT6" s="82">
        <f t="shared" si="8"/>
        <v>58</v>
      </c>
      <c r="CU6" s="82">
        <f t="shared" si="8"/>
        <v>57.42</v>
      </c>
      <c r="CV6" s="82">
        <f t="shared" si="8"/>
        <v>56.72</v>
      </c>
      <c r="CW6" s="74" t="str">
        <f>IF(CW7="","",IF(CW7="-","【-】","【"&amp;SUBSTITUTE(TEXT(CW7,"#,##0.00"),"-","△")&amp;"】"))</f>
        <v>【59.57】</v>
      </c>
      <c r="CX6" s="82">
        <f t="shared" ref="CX6:DG6" si="9">IF(CX7="",NA(),CX7)</f>
        <v>85.14</v>
      </c>
      <c r="CY6" s="82">
        <f t="shared" si="9"/>
        <v>85.63</v>
      </c>
      <c r="CZ6" s="82">
        <f t="shared" si="9"/>
        <v>86.62</v>
      </c>
      <c r="DA6" s="82">
        <f t="shared" si="9"/>
        <v>87.05</v>
      </c>
      <c r="DB6" s="82">
        <f t="shared" si="9"/>
        <v>87.54</v>
      </c>
      <c r="DC6" s="82">
        <f t="shared" si="9"/>
        <v>89.88</v>
      </c>
      <c r="DD6" s="82">
        <f t="shared" si="9"/>
        <v>89.68</v>
      </c>
      <c r="DE6" s="82">
        <f t="shared" si="9"/>
        <v>89.79</v>
      </c>
      <c r="DF6" s="82">
        <f t="shared" si="9"/>
        <v>90.42</v>
      </c>
      <c r="DG6" s="82">
        <f t="shared" si="9"/>
        <v>90.72</v>
      </c>
      <c r="DH6" s="74" t="str">
        <f>IF(DH7="","",IF(DH7="-","【-】","【"&amp;SUBSTITUTE(TEXT(DH7,"#,##0.00"),"-","△")&amp;"】"))</f>
        <v>【95.57】</v>
      </c>
      <c r="DI6" s="82">
        <f t="shared" ref="DI6:DR6" si="10">IF(DI7="",NA(),DI7)</f>
        <v>32.369999999999997</v>
      </c>
      <c r="DJ6" s="82">
        <f t="shared" si="10"/>
        <v>34.26</v>
      </c>
      <c r="DK6" s="82">
        <f t="shared" si="10"/>
        <v>35.07</v>
      </c>
      <c r="DL6" s="82">
        <f t="shared" si="10"/>
        <v>35.93</v>
      </c>
      <c r="DM6" s="82">
        <f t="shared" si="10"/>
        <v>37.96</v>
      </c>
      <c r="DN6" s="82">
        <f t="shared" si="10"/>
        <v>27.12</v>
      </c>
      <c r="DO6" s="82">
        <f t="shared" si="10"/>
        <v>29.5</v>
      </c>
      <c r="DP6" s="82">
        <f t="shared" si="10"/>
        <v>30.6</v>
      </c>
      <c r="DQ6" s="82">
        <f t="shared" si="10"/>
        <v>29.23</v>
      </c>
      <c r="DR6" s="82">
        <f t="shared" si="10"/>
        <v>20.78</v>
      </c>
      <c r="DS6" s="74" t="str">
        <f>IF(DS7="","",IF(DS7="-","【-】","【"&amp;SUBSTITUTE(TEXT(DS7,"#,##0.00"),"-","△")&amp;"】"))</f>
        <v>【36.52】</v>
      </c>
      <c r="DT6" s="74">
        <f t="shared" ref="DT6:EC6" si="11">IF(DT7="",NA(),DT7)</f>
        <v>0</v>
      </c>
      <c r="DU6" s="74">
        <f t="shared" si="11"/>
        <v>0</v>
      </c>
      <c r="DV6" s="74">
        <f t="shared" si="11"/>
        <v>0</v>
      </c>
      <c r="DW6" s="74">
        <f t="shared" si="11"/>
        <v>0</v>
      </c>
      <c r="DX6" s="74">
        <f t="shared" si="11"/>
        <v>0</v>
      </c>
      <c r="DY6" s="82">
        <f t="shared" si="11"/>
        <v>1.9300000000000002</v>
      </c>
      <c r="DZ6" s="82">
        <f t="shared" si="11"/>
        <v>1.92</v>
      </c>
      <c r="EA6" s="82">
        <f t="shared" si="11"/>
        <v>1.83</v>
      </c>
      <c r="EB6" s="82">
        <f t="shared" si="11"/>
        <v>1.37</v>
      </c>
      <c r="EC6" s="82">
        <f t="shared" si="11"/>
        <v>1.34</v>
      </c>
      <c r="ED6" s="74" t="str">
        <f>IF(ED7="","",IF(ED7="-","【-】","【"&amp;SUBSTITUTE(TEXT(ED7,"#,##0.00"),"-","△")&amp;"】"))</f>
        <v>【5.72】</v>
      </c>
      <c r="EE6" s="82">
        <f t="shared" ref="EE6:EN6" si="12">IF(EE7="",NA(),EE7)</f>
        <v>3.e-002</v>
      </c>
      <c r="EF6" s="74">
        <f t="shared" si="12"/>
        <v>0</v>
      </c>
      <c r="EG6" s="74">
        <f t="shared" si="12"/>
        <v>0</v>
      </c>
      <c r="EH6" s="74">
        <f t="shared" si="12"/>
        <v>0</v>
      </c>
      <c r="EI6" s="74">
        <f t="shared" si="12"/>
        <v>0</v>
      </c>
      <c r="EJ6" s="82">
        <f t="shared" si="12"/>
        <v>0.19</v>
      </c>
      <c r="EK6" s="82">
        <f t="shared" si="12"/>
        <v>0.23</v>
      </c>
      <c r="EL6" s="82">
        <f t="shared" si="12"/>
        <v>0.21</v>
      </c>
      <c r="EM6" s="82">
        <f t="shared" si="12"/>
        <v>0.17</v>
      </c>
      <c r="EN6" s="82">
        <f t="shared" si="12"/>
        <v>0.15</v>
      </c>
      <c r="EO6" s="74" t="str">
        <f>IF(EO7="","",IF(EO7="-","【-】","【"&amp;SUBSTITUTE(TEXT(EO7,"#,##0.00"),"-","△")&amp;"】"))</f>
        <v>【0.30】</v>
      </c>
    </row>
    <row r="7" spans="1:148" s="59" customFormat="1">
      <c r="A7" s="60"/>
      <c r="B7" s="66">
        <v>2020</v>
      </c>
      <c r="C7" s="66">
        <v>22055</v>
      </c>
      <c r="D7" s="66">
        <v>46</v>
      </c>
      <c r="E7" s="66">
        <v>17</v>
      </c>
      <c r="F7" s="66">
        <v>1</v>
      </c>
      <c r="G7" s="66">
        <v>0</v>
      </c>
      <c r="H7" s="66" t="s">
        <v>95</v>
      </c>
      <c r="I7" s="66" t="s">
        <v>96</v>
      </c>
      <c r="J7" s="66" t="s">
        <v>97</v>
      </c>
      <c r="K7" s="66" t="s">
        <v>98</v>
      </c>
      <c r="L7" s="66" t="s">
        <v>99</v>
      </c>
      <c r="M7" s="66" t="s">
        <v>100</v>
      </c>
      <c r="N7" s="75" t="s">
        <v>101</v>
      </c>
      <c r="O7" s="75">
        <v>55.89</v>
      </c>
      <c r="P7" s="75">
        <v>35.51</v>
      </c>
      <c r="Q7" s="75">
        <v>64.92</v>
      </c>
      <c r="R7" s="75">
        <v>3300</v>
      </c>
      <c r="S7" s="75">
        <v>53204</v>
      </c>
      <c r="T7" s="75">
        <v>404.2</v>
      </c>
      <c r="U7" s="75">
        <v>131.63</v>
      </c>
      <c r="V7" s="75">
        <v>18755</v>
      </c>
      <c r="W7" s="75">
        <v>5.36</v>
      </c>
      <c r="X7" s="75">
        <v>3499.07</v>
      </c>
      <c r="Y7" s="75">
        <v>86.95</v>
      </c>
      <c r="Z7" s="75">
        <v>86.69</v>
      </c>
      <c r="AA7" s="75">
        <v>85.6</v>
      </c>
      <c r="AB7" s="75">
        <v>85.24</v>
      </c>
      <c r="AC7" s="75">
        <v>81</v>
      </c>
      <c r="AD7" s="75">
        <v>105.98</v>
      </c>
      <c r="AE7" s="75">
        <v>105.53</v>
      </c>
      <c r="AF7" s="75">
        <v>105.06</v>
      </c>
      <c r="AG7" s="75">
        <v>106.81</v>
      </c>
      <c r="AH7" s="75">
        <v>106.5</v>
      </c>
      <c r="AI7" s="75">
        <v>106.67</v>
      </c>
      <c r="AJ7" s="75">
        <v>157.31</v>
      </c>
      <c r="AK7" s="75">
        <v>179.45</v>
      </c>
      <c r="AL7" s="75">
        <v>208.95</v>
      </c>
      <c r="AM7" s="75">
        <v>242.01</v>
      </c>
      <c r="AN7" s="75">
        <v>289.64</v>
      </c>
      <c r="AO7" s="75">
        <v>41.15</v>
      </c>
      <c r="AP7" s="75">
        <v>39.08</v>
      </c>
      <c r="AQ7" s="75">
        <v>41.56</v>
      </c>
      <c r="AR7" s="75">
        <v>34.4</v>
      </c>
      <c r="AS7" s="75">
        <v>18.36</v>
      </c>
      <c r="AT7" s="75">
        <v>3.64</v>
      </c>
      <c r="AU7" s="75">
        <v>35.65</v>
      </c>
      <c r="AV7" s="75">
        <v>46.52</v>
      </c>
      <c r="AW7" s="75">
        <v>52.54</v>
      </c>
      <c r="AX7" s="75">
        <v>50.05</v>
      </c>
      <c r="AY7" s="75">
        <v>36.57</v>
      </c>
      <c r="AZ7" s="75">
        <v>88.12</v>
      </c>
      <c r="BA7" s="75">
        <v>81.33</v>
      </c>
      <c r="BB7" s="75">
        <v>80.81</v>
      </c>
      <c r="BC7" s="75">
        <v>68.17</v>
      </c>
      <c r="BD7" s="75">
        <v>55.6</v>
      </c>
      <c r="BE7" s="75">
        <v>67.52</v>
      </c>
      <c r="BF7" s="75">
        <v>961.72</v>
      </c>
      <c r="BG7" s="75">
        <v>1012.61</v>
      </c>
      <c r="BH7" s="75">
        <v>936.95</v>
      </c>
      <c r="BI7" s="75">
        <v>936.9</v>
      </c>
      <c r="BJ7" s="75">
        <v>736.97</v>
      </c>
      <c r="BK7" s="75">
        <v>716.96</v>
      </c>
      <c r="BL7" s="75">
        <v>799.11</v>
      </c>
      <c r="BM7" s="75">
        <v>768.62</v>
      </c>
      <c r="BN7" s="75">
        <v>789.44</v>
      </c>
      <c r="BO7" s="75">
        <v>789.08</v>
      </c>
      <c r="BP7" s="75">
        <v>705.21</v>
      </c>
      <c r="BQ7" s="75">
        <v>100</v>
      </c>
      <c r="BR7" s="75">
        <v>95.95</v>
      </c>
      <c r="BS7" s="75">
        <v>99.88</v>
      </c>
      <c r="BT7" s="75">
        <v>99.86</v>
      </c>
      <c r="BU7" s="75">
        <v>89.93</v>
      </c>
      <c r="BV7" s="75">
        <v>88.09</v>
      </c>
      <c r="BW7" s="75">
        <v>87.69</v>
      </c>
      <c r="BX7" s="75">
        <v>88.06</v>
      </c>
      <c r="BY7" s="75">
        <v>87.29</v>
      </c>
      <c r="BZ7" s="75">
        <v>88.25</v>
      </c>
      <c r="CA7" s="75">
        <v>98.96</v>
      </c>
      <c r="CB7" s="75">
        <v>200.59</v>
      </c>
      <c r="CC7" s="75">
        <v>209.16</v>
      </c>
      <c r="CD7" s="75">
        <v>200.81</v>
      </c>
      <c r="CE7" s="75">
        <v>199.52</v>
      </c>
      <c r="CF7" s="75">
        <v>220.49</v>
      </c>
      <c r="CG7" s="75">
        <v>181.8</v>
      </c>
      <c r="CH7" s="75">
        <v>180.07</v>
      </c>
      <c r="CI7" s="75">
        <v>179.32</v>
      </c>
      <c r="CJ7" s="75">
        <v>176.67</v>
      </c>
      <c r="CK7" s="75">
        <v>176.37</v>
      </c>
      <c r="CL7" s="75">
        <v>134.52000000000001</v>
      </c>
      <c r="CM7" s="75">
        <v>57.1</v>
      </c>
      <c r="CN7" s="75">
        <v>60.35</v>
      </c>
      <c r="CO7" s="75">
        <v>58.95</v>
      </c>
      <c r="CP7" s="75">
        <v>49.33</v>
      </c>
      <c r="CQ7" s="75">
        <v>70.900000000000006</v>
      </c>
      <c r="CR7" s="75">
        <v>59.35</v>
      </c>
      <c r="CS7" s="75">
        <v>58.4</v>
      </c>
      <c r="CT7" s="75">
        <v>58</v>
      </c>
      <c r="CU7" s="75">
        <v>57.42</v>
      </c>
      <c r="CV7" s="75">
        <v>56.72</v>
      </c>
      <c r="CW7" s="75">
        <v>59.57</v>
      </c>
      <c r="CX7" s="75">
        <v>85.14</v>
      </c>
      <c r="CY7" s="75">
        <v>85.63</v>
      </c>
      <c r="CZ7" s="75">
        <v>86.62</v>
      </c>
      <c r="DA7" s="75">
        <v>87.05</v>
      </c>
      <c r="DB7" s="75">
        <v>87.54</v>
      </c>
      <c r="DC7" s="75">
        <v>89.88</v>
      </c>
      <c r="DD7" s="75">
        <v>89.68</v>
      </c>
      <c r="DE7" s="75">
        <v>89.79</v>
      </c>
      <c r="DF7" s="75">
        <v>90.42</v>
      </c>
      <c r="DG7" s="75">
        <v>90.72</v>
      </c>
      <c r="DH7" s="75">
        <v>95.57</v>
      </c>
      <c r="DI7" s="75">
        <v>32.369999999999997</v>
      </c>
      <c r="DJ7" s="75">
        <v>34.26</v>
      </c>
      <c r="DK7" s="75">
        <v>35.07</v>
      </c>
      <c r="DL7" s="75">
        <v>35.93</v>
      </c>
      <c r="DM7" s="75">
        <v>37.96</v>
      </c>
      <c r="DN7" s="75">
        <v>27.12</v>
      </c>
      <c r="DO7" s="75">
        <v>29.5</v>
      </c>
      <c r="DP7" s="75">
        <v>30.6</v>
      </c>
      <c r="DQ7" s="75">
        <v>29.23</v>
      </c>
      <c r="DR7" s="75">
        <v>20.78</v>
      </c>
      <c r="DS7" s="75">
        <v>36.520000000000003</v>
      </c>
      <c r="DT7" s="75">
        <v>0</v>
      </c>
      <c r="DU7" s="75">
        <v>0</v>
      </c>
      <c r="DV7" s="75">
        <v>0</v>
      </c>
      <c r="DW7" s="75">
        <v>0</v>
      </c>
      <c r="DX7" s="75">
        <v>0</v>
      </c>
      <c r="DY7" s="75">
        <v>1.9300000000000002</v>
      </c>
      <c r="DZ7" s="75">
        <v>1.92</v>
      </c>
      <c r="EA7" s="75">
        <v>1.83</v>
      </c>
      <c r="EB7" s="75">
        <v>1.37</v>
      </c>
      <c r="EC7" s="75">
        <v>1.34</v>
      </c>
      <c r="ED7" s="75">
        <v>5.72</v>
      </c>
      <c r="EE7" s="75">
        <v>3.e-002</v>
      </c>
      <c r="EF7" s="75">
        <v>0</v>
      </c>
      <c r="EG7" s="75">
        <v>0</v>
      </c>
      <c r="EH7" s="75">
        <v>0</v>
      </c>
      <c r="EI7" s="75">
        <v>0</v>
      </c>
      <c r="EJ7" s="75">
        <v>0.19</v>
      </c>
      <c r="EK7" s="75">
        <v>0.23</v>
      </c>
      <c r="EL7" s="75">
        <v>0.21</v>
      </c>
      <c r="EM7" s="75">
        <v>0.17</v>
      </c>
      <c r="EN7" s="75">
        <v>0.15</v>
      </c>
      <c r="EO7" s="75">
        <v>0.3</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102</v>
      </c>
      <c r="C9" s="61" t="s">
        <v>103</v>
      </c>
      <c r="D9" s="61" t="s">
        <v>104</v>
      </c>
      <c r="E9" s="61" t="s">
        <v>105</v>
      </c>
      <c r="F9" s="61" t="s">
        <v>106</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31</v>
      </c>
      <c r="B10" s="67">
        <f>DATEVALUE($B7+12-B11&amp;"/1/"&amp;B12)</f>
        <v>46753</v>
      </c>
      <c r="C10" s="67">
        <f>DATEVALUE($B7+12-C11&amp;"/1/"&amp;C12)</f>
        <v>47119</v>
      </c>
      <c r="D10" s="67">
        <f>DATEVALUE($B7+12-D11&amp;"/1/"&amp;D12)</f>
        <v>47484</v>
      </c>
      <c r="E10" s="68">
        <f>DATEVALUE($B7+12-E11&amp;"/1/"&amp;E12)</f>
        <v>47849</v>
      </c>
      <c r="F10" s="68">
        <f>DATEVALUE($B7+12-F11&amp;"/1/"&amp;F12)</f>
        <v>48215</v>
      </c>
    </row>
    <row r="11" spans="1:148">
      <c r="B11">
        <v>4</v>
      </c>
      <c r="C11">
        <v>3</v>
      </c>
      <c r="D11">
        <v>2</v>
      </c>
      <c r="E11">
        <v>1</v>
      </c>
      <c r="F11">
        <v>0</v>
      </c>
      <c r="G11" t="s">
        <v>107</v>
      </c>
    </row>
    <row r="12" spans="1:148">
      <c r="B12">
        <v>1</v>
      </c>
      <c r="C12">
        <v>1</v>
      </c>
      <c r="D12">
        <v>1</v>
      </c>
      <c r="E12">
        <v>1</v>
      </c>
      <c r="F12">
        <v>2</v>
      </c>
      <c r="G12" t="s">
        <v>108</v>
      </c>
    </row>
    <row r="13" spans="1:148">
      <c r="B13" t="s">
        <v>109</v>
      </c>
      <c r="C13" t="s">
        <v>109</v>
      </c>
      <c r="D13" t="s">
        <v>109</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2021-12-03T07:06:45Z</dcterms:created>
  <dcterms:modified xsi:type="dcterms:W3CDTF">2022-02-21T02:09:06Z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2022-02-21T02:09:06Z</vt:filetime>
  </property>
</Properties>
</file>