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iXr+LyIbWfTBlwBsxwQ6+J+jGmVaHIwQelDSQJteVqPQv/Qeoj5ObBpR/MSyM0AJWLxAz6hkzMC7Yy3ZXvBUA==" workbookSaltValue="Qw05IjtuOSYN0UvG9z6eLw=="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<sst xmlns="http://schemas.openxmlformats.org/spreadsheetml/2006/main" xmlns:r="http://schemas.openxmlformats.org/officeDocument/2006/relationships" count="115" uniqueCount="115">
  <si>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</si>
  <si>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</si>
  <si>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</si>
  <si>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</si>
  <si>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</si>
  <si>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</si>
  <si>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</si>
  <si>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</si>
  <si>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</si>
  <si>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</si>
  <si>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</si>
  <si>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</si>
  <si>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</si>
  <si>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</si>
  <si>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</si>
  <si>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</si>
  <si>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</si>
  <si>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</si>
  <si>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</si>
  <si>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</si>
  <si>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</si>
  <si>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</si>
  <si>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</si>
  <si>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</si>
  <si>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</si>
  <si>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</si>
  <si>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</si>
  <si>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</si>
  <si>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</si>
  <si>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</si>
  <si>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</si>
  <si>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</si>
  <si>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</si>
  <si>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</si>
  <si>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</si>
  <si>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</si>
  <si>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</si>
  <si>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</si>
  <si>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</si>
  <si>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</si>
  <si>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</si>
  <si>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</si>
  <si>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</si>
  <si>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</si>
  <si>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</si>
  <si>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</si>
  <si>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</si>
  <si>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</si>
  <si>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</si>
  <si>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</si>
  <si>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</si>
  <si>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</si>
  <si>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</si>
  <si>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</si>
  <si>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</si>
  <si>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</si>
  <si>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</si>
  <si>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</si>
  <si>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</si>
  <si>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</si>
  <si>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</si>
  <si>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</si>
  <si>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</si>
  <si>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</si>
  <si>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</si>
  <si>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</si>
  <si>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</si>
  <si>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</si>
  <si>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</si>
  <si>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</si>
  <si>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</si>
  <si>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</si>
  <si>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</si>
  <si>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</si>
  <si>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</si>
  <si>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</si>
  <si>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</si>
  <si>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</si>
  <si>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</si>
  <si>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</si>
  <si>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</si>
  <si>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</si>
  <si>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</si>
  <si>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</si>
  <si>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</si>
  <si>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</si>
  <si>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</si>
  <si>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</si>
  <si>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</si>
  <si>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</si>
  <si>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</si>
  <si>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</si>
  <si>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</si>
  <si>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</si>
  <si>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</si>
  <si>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</si>
  <si>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</si>
  <si>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</si>
  <si>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</si>
  <si>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</si>
  <si>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</si>
  <si>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</si>
  <si>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</si>
  <si>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</si>
  <si>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</si>
  <si>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</si>
  <si>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</si>
  <si>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</si>
  <si>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</si>
  <si>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</si>
  <si>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</si>
  <si>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</si>
  <si>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機能保全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</si>
  <si>
    <t>　漁業集落排水事業は平成１１年に供用開始しており、現在保有している資産については、耐用年数に達していないことから更新事業を実施していないが、処理場施設の経年劣化が進んでいる。
　今後は、施設の機能保全計画に基づき、処理施設の設備の改築・更新を行っていく。</t>
    <rPh sb="103" eb="104">
      <t>モト</t>
    </rPh>
    <phoneticPr fontId="1"/>
  </si>
  <si>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企業債残高対事業規模比率は、償還財源を使用料収入で賄えておらず、全額一般会計繰入金及び資本費平準化債に頼っていることから、グラフには表示がない。計画的かつ効率的な事業を進めることで起債発行を抑制し、企業債残高を減少させるよう努める。
　汚水処理原価は類似団体の平均値を下回っているものの、経費回収率は100％に至っていない。施設等の経年劣化による修繕費がかさんでいるため、計画的な修繕を行い、中長期的な施設の維持管理を行うとともに、下水道使用料の増収に努める。
　水洗化率については、類似団体の平均値よりやや高めに推移しており、例年上昇しているが、これは処理区域内人口の減少に伴う水洗化率の上昇にすぎないため、水洗化の意識を高める広報活動を行って加入率の向上を目指す。</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</si>
</sst>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2.e-002</c:v>
                </c:pt>
                <c:pt idx="2">
                  <c:v>1.e-002</c:v>
                </c:pt>
                <c:pt idx="3">
                  <c:v>1.6</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48.89</c:v>
                </c:pt>
                <c:pt idx="1">
                  <c:v>48.52</c:v>
                </c:pt>
                <c:pt idx="2">
                  <c:v>45.19</c:v>
                </c:pt>
                <c:pt idx="3">
                  <c:v>47.78</c:v>
                </c:pt>
                <c:pt idx="4">
                  <c:v>47.78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33.21</c:v>
                </c:pt>
                <c:pt idx="1">
                  <c:v>32.229999999999997</c:v>
                </c:pt>
                <c:pt idx="2">
                  <c:v>32.479999999999997</c:v>
                </c:pt>
                <c:pt idx="3">
                  <c:v>30.19</c:v>
                </c:pt>
                <c:pt idx="4">
                  <c:v>28.77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84.36</c:v>
                </c:pt>
                <c:pt idx="1">
                  <c:v>85.46</c:v>
                </c:pt>
                <c:pt idx="2">
                  <c:v>87.48</c:v>
                </c:pt>
                <c:pt idx="3">
                  <c:v>87.86</c:v>
                </c:pt>
                <c:pt idx="4">
                  <c:v>87.69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79.98</c:v>
                </c:pt>
                <c:pt idx="1">
                  <c:v>80.8</c:v>
                </c:pt>
                <c:pt idx="2">
                  <c:v>79.2</c:v>
                </c:pt>
                <c:pt idx="3">
                  <c:v>79.09</c:v>
                </c:pt>
                <c:pt idx="4">
                  <c:v>78.900000000000006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78.790000000000006</c:v>
                </c:pt>
                <c:pt idx="1">
                  <c:v>78.25</c:v>
                </c:pt>
                <c:pt idx="2">
                  <c:v>74.84</c:v>
                </c:pt>
                <c:pt idx="3">
                  <c:v>60.65</c:v>
                </c:pt>
                <c:pt idx="4">
                  <c:v>68.319999999999993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99.09</c:v>
                </c:pt>
                <c:pt idx="1">
                  <c:v>101.36</c:v>
                </c:pt>
                <c:pt idx="2">
                  <c:v>99.33</c:v>
                </c:pt>
                <c:pt idx="3">
                  <c:v>101.18</c:v>
                </c:pt>
                <c:pt idx="4">
                  <c:v>99.89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38.22</c:v>
                </c:pt>
                <c:pt idx="1">
                  <c:v>40.65</c:v>
                </c:pt>
                <c:pt idx="2">
                  <c:v>42.46</c:v>
                </c:pt>
                <c:pt idx="3">
                  <c:v>44.18</c:v>
                </c:pt>
                <c:pt idx="4">
                  <c:v>43.96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33.380000000000003</c:v>
                </c:pt>
                <c:pt idx="1">
                  <c:v>30.26</c:v>
                </c:pt>
                <c:pt idx="2">
                  <c:v>28.97</c:v>
                </c:pt>
                <c:pt idx="3">
                  <c:v>20.14</c:v>
                </c:pt>
                <c:pt idx="4">
                  <c:v>23.17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909.14</c:v>
                </c:pt>
                <c:pt idx="1">
                  <c:v>1055.29</c:v>
                </c:pt>
                <c:pt idx="2">
                  <c:v>1222.2</c:v>
                </c:pt>
                <c:pt idx="3">
                  <c:v>1479.62</c:v>
                </c:pt>
                <c:pt idx="4">
                  <c:v>1671.07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295.20999999999998</c:v>
                </c:pt>
                <c:pt idx="1">
                  <c:v>221.05</c:v>
                </c:pt>
                <c:pt idx="2">
                  <c:v>210</c:v>
                </c:pt>
                <c:pt idx="3">
                  <c:v>140.63</c:v>
                </c:pt>
                <c:pt idx="4">
                  <c:v>163.84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62.22</c:v>
                </c:pt>
                <c:pt idx="1">
                  <c:v>60.71</c:v>
                </c:pt>
                <c:pt idx="2">
                  <c:v>56.9</c:v>
                </c:pt>
                <c:pt idx="3">
                  <c:v>59.5</c:v>
                </c:pt>
                <c:pt idx="4">
                  <c:v>54.75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90.89</c:v>
                </c:pt>
                <c:pt idx="1">
                  <c:v>80.95</c:v>
                </c:pt>
                <c:pt idx="2">
                  <c:v>62.55</c:v>
                </c:pt>
                <c:pt idx="3">
                  <c:v>56.53</c:v>
                </c:pt>
                <c:pt idx="4">
                  <c:v>59.66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0</c:v>
                </c:pt>
                <c:pt idx="4" formatCode="#,##0.00;&quot;△&quot;#,##0.00;&quot;-&quot;">
                  <c:v>1.e-002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1060.8599999999999</c:v>
                </c:pt>
                <c:pt idx="1">
                  <c:v>1006.65</c:v>
                </c:pt>
                <c:pt idx="2">
                  <c:v>998.42</c:v>
                </c:pt>
                <c:pt idx="3">
                  <c:v>1095.52</c:v>
                </c:pt>
                <c:pt idx="4">
                  <c:v>1056.55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73.319999999999993</c:v>
                </c:pt>
                <c:pt idx="1">
                  <c:v>82.66</c:v>
                </c:pt>
                <c:pt idx="2">
                  <c:v>39.81</c:v>
                </c:pt>
                <c:pt idx="3">
                  <c:v>87.21</c:v>
                </c:pt>
                <c:pt idx="4">
                  <c:v>74.23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45.81</c:v>
                </c:pt>
                <c:pt idx="1">
                  <c:v>43.43</c:v>
                </c:pt>
                <c:pt idx="2">
                  <c:v>41.41</c:v>
                </c:pt>
                <c:pt idx="3">
                  <c:v>39.64</c:v>
                </c:pt>
                <c:pt idx="4">
                  <c:v>40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203.92</c:v>
                </c:pt>
                <c:pt idx="1">
                  <c:v>182.87</c:v>
                </c:pt>
                <c:pt idx="2">
                  <c:v>380.41</c:v>
                </c:pt>
                <c:pt idx="3">
                  <c:v>174.76</c:v>
                </c:pt>
                <c:pt idx="4">
                  <c:v>204.24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383.92</c:v>
                </c:pt>
                <c:pt idx="1">
                  <c:v>400.44</c:v>
                </c:pt>
                <c:pt idx="2">
                  <c:v>417.56</c:v>
                </c:pt>
                <c:pt idx="3">
                  <c:v>449.72</c:v>
                </c:pt>
                <c:pt idx="4">
                  <c:v>437.27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【98.64】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【61.46】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【974.72】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【32.23】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【392.85】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【44.22】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【0.01】</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13</v>
      </c>
      <c r="J7" s="5"/>
      <c r="K7" s="5"/>
      <c r="L7" s="5"/>
      <c r="M7" s="5"/>
      <c r="N7" s="5"/>
      <c r="O7" s="5"/>
      <c r="P7" s="5" t="s">
        <v>4</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0" t="str">
        <f>データ!$M$6</f>
        <v>非設置</v>
      </c>
      <c r="AE8" s="20"/>
      <c r="AF8" s="20"/>
      <c r="AG8" s="20"/>
      <c r="AH8" s="20"/>
      <c r="AI8" s="20"/>
      <c r="AJ8" s="20"/>
      <c r="AK8" s="3"/>
      <c r="AL8" s="21">
        <f>データ!S6</f>
        <v>52432</v>
      </c>
      <c r="AM8" s="21"/>
      <c r="AN8" s="21"/>
      <c r="AO8" s="21"/>
      <c r="AP8" s="21"/>
      <c r="AQ8" s="21"/>
      <c r="AR8" s="21"/>
      <c r="AS8" s="21"/>
      <c r="AT8" s="7">
        <f>データ!T6</f>
        <v>404.2</v>
      </c>
      <c r="AU8" s="7"/>
      <c r="AV8" s="7"/>
      <c r="AW8" s="7"/>
      <c r="AX8" s="7"/>
      <c r="AY8" s="7"/>
      <c r="AZ8" s="7"/>
      <c r="BA8" s="7"/>
      <c r="BB8" s="7">
        <f>データ!U6</f>
        <v>129.72</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76.33</v>
      </c>
      <c r="J10" s="7"/>
      <c r="K10" s="7"/>
      <c r="L10" s="7"/>
      <c r="M10" s="7"/>
      <c r="N10" s="7"/>
      <c r="O10" s="7"/>
      <c r="P10" s="7">
        <f>データ!P6</f>
        <v>1.1100000000000001</v>
      </c>
      <c r="Q10" s="7"/>
      <c r="R10" s="7"/>
      <c r="S10" s="7"/>
      <c r="T10" s="7"/>
      <c r="U10" s="7"/>
      <c r="V10" s="7"/>
      <c r="W10" s="7">
        <f>データ!Q6</f>
        <v>101.13</v>
      </c>
      <c r="X10" s="7"/>
      <c r="Y10" s="7"/>
      <c r="Z10" s="7"/>
      <c r="AA10" s="7"/>
      <c r="AB10" s="7"/>
      <c r="AC10" s="7"/>
      <c r="AD10" s="21">
        <f>データ!R6</f>
        <v>3132</v>
      </c>
      <c r="AE10" s="21"/>
      <c r="AF10" s="21"/>
      <c r="AG10" s="21"/>
      <c r="AH10" s="21"/>
      <c r="AI10" s="21"/>
      <c r="AJ10" s="21"/>
      <c r="AK10" s="2"/>
      <c r="AL10" s="21">
        <f>データ!V6</f>
        <v>577</v>
      </c>
      <c r="AM10" s="21"/>
      <c r="AN10" s="21"/>
      <c r="AO10" s="21"/>
      <c r="AP10" s="21"/>
      <c r="AQ10" s="21"/>
      <c r="AR10" s="21"/>
      <c r="AS10" s="21"/>
      <c r="AT10" s="7">
        <f>データ!W6</f>
        <v>0.55000000000000004</v>
      </c>
      <c r="AU10" s="7"/>
      <c r="AV10" s="7"/>
      <c r="AW10" s="7"/>
      <c r="AX10" s="7"/>
      <c r="AY10" s="7"/>
      <c r="AZ10" s="7"/>
      <c r="BA10" s="7"/>
      <c r="BB10" s="7">
        <f>データ!X6</f>
        <v>1049.0899999999999</v>
      </c>
      <c r="BC10" s="7"/>
      <c r="BD10" s="7"/>
      <c r="BE10" s="7"/>
      <c r="BF10" s="7"/>
      <c r="BG10" s="7"/>
      <c r="BH10" s="7"/>
      <c r="BI10" s="7"/>
      <c r="BJ10" s="2"/>
      <c r="BK10" s="2"/>
      <c r="BL10" s="29" t="s">
        <v>38</v>
      </c>
      <c r="BM10" s="39"/>
      <c r="BN10" s="46" t="s">
        <v>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45</v>
      </c>
      <c r="F84" s="12" t="s">
        <v>47</v>
      </c>
      <c r="G84" s="12" t="s">
        <v>48</v>
      </c>
      <c r="H84" s="12" t="s">
        <v>42</v>
      </c>
      <c r="I84" s="12" t="s">
        <v>12</v>
      </c>
      <c r="J84" s="12" t="s">
        <v>49</v>
      </c>
      <c r="K84" s="12" t="s">
        <v>50</v>
      </c>
      <c r="L84" s="12" t="s">
        <v>33</v>
      </c>
      <c r="M84" s="12" t="s">
        <v>37</v>
      </c>
      <c r="N84" s="12" t="s">
        <v>51</v>
      </c>
      <c r="O84" s="12" t="s">
        <v>53</v>
      </c>
    </row>
    <row r="85" spans="1:78" hidden="1">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3A2xhVuWdYQv+pEWlBd+/Yr14YZlpWjDuJMUwkn/fB4xGisS1dSfcYkkYV7bn3aXfJR/vbCRT8kfAIPmIuMfdA==" saltValue="ZLuViTxthYa/mIkd2HK3G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55</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58</v>
      </c>
      <c r="D3" s="58" t="s">
        <v>59</v>
      </c>
      <c r="E3" s="58" t="s">
        <v>6</v>
      </c>
      <c r="F3" s="58" t="s">
        <v>5</v>
      </c>
      <c r="G3" s="58" t="s">
        <v>26</v>
      </c>
      <c r="H3" s="65" t="s">
        <v>60</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61</v>
      </c>
      <c r="B4" s="59"/>
      <c r="C4" s="59"/>
      <c r="D4" s="59"/>
      <c r="E4" s="59"/>
      <c r="F4" s="59"/>
      <c r="G4" s="59"/>
      <c r="H4" s="66"/>
      <c r="I4" s="69"/>
      <c r="J4" s="69"/>
      <c r="K4" s="69"/>
      <c r="L4" s="69"/>
      <c r="M4" s="69"/>
      <c r="N4" s="69"/>
      <c r="O4" s="69"/>
      <c r="P4" s="69"/>
      <c r="Q4" s="69"/>
      <c r="R4" s="69"/>
      <c r="S4" s="69"/>
      <c r="T4" s="69"/>
      <c r="U4" s="69"/>
      <c r="V4" s="69"/>
      <c r="W4" s="69"/>
      <c r="X4" s="74"/>
      <c r="Y4" s="77" t="s">
        <v>52</v>
      </c>
      <c r="Z4" s="77"/>
      <c r="AA4" s="77"/>
      <c r="AB4" s="77"/>
      <c r="AC4" s="77"/>
      <c r="AD4" s="77"/>
      <c r="AE4" s="77"/>
      <c r="AF4" s="77"/>
      <c r="AG4" s="77"/>
      <c r="AH4" s="77"/>
      <c r="AI4" s="77"/>
      <c r="AJ4" s="77" t="s">
        <v>46</v>
      </c>
      <c r="AK4" s="77"/>
      <c r="AL4" s="77"/>
      <c r="AM4" s="77"/>
      <c r="AN4" s="77"/>
      <c r="AO4" s="77"/>
      <c r="AP4" s="77"/>
      <c r="AQ4" s="77"/>
      <c r="AR4" s="77"/>
      <c r="AS4" s="77"/>
      <c r="AT4" s="77"/>
      <c r="AU4" s="77" t="s">
        <v>29</v>
      </c>
      <c r="AV4" s="77"/>
      <c r="AW4" s="77"/>
      <c r="AX4" s="77"/>
      <c r="AY4" s="77"/>
      <c r="AZ4" s="77"/>
      <c r="BA4" s="77"/>
      <c r="BB4" s="77"/>
      <c r="BC4" s="77"/>
      <c r="BD4" s="77"/>
      <c r="BE4" s="77"/>
      <c r="BF4" s="77" t="s">
        <v>62</v>
      </c>
      <c r="BG4" s="77"/>
      <c r="BH4" s="77"/>
      <c r="BI4" s="77"/>
      <c r="BJ4" s="77"/>
      <c r="BK4" s="77"/>
      <c r="BL4" s="77"/>
      <c r="BM4" s="77"/>
      <c r="BN4" s="77"/>
      <c r="BO4" s="77"/>
      <c r="BP4" s="77"/>
      <c r="BQ4" s="77" t="s">
        <v>16</v>
      </c>
      <c r="BR4" s="77"/>
      <c r="BS4" s="77"/>
      <c r="BT4" s="77"/>
      <c r="BU4" s="77"/>
      <c r="BV4" s="77"/>
      <c r="BW4" s="77"/>
      <c r="BX4" s="77"/>
      <c r="BY4" s="77"/>
      <c r="BZ4" s="77"/>
      <c r="CA4" s="77"/>
      <c r="CB4" s="77" t="s">
        <v>63</v>
      </c>
      <c r="CC4" s="77"/>
      <c r="CD4" s="77"/>
      <c r="CE4" s="77"/>
      <c r="CF4" s="77"/>
      <c r="CG4" s="77"/>
      <c r="CH4" s="77"/>
      <c r="CI4" s="77"/>
      <c r="CJ4" s="77"/>
      <c r="CK4" s="77"/>
      <c r="CL4" s="77"/>
      <c r="CM4" s="77" t="s">
        <v>0</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8">
      <c r="A5" s="56" t="s">
        <v>68</v>
      </c>
      <c r="B5" s="60"/>
      <c r="C5" s="60"/>
      <c r="D5" s="60"/>
      <c r="E5" s="60"/>
      <c r="F5" s="60"/>
      <c r="G5" s="60"/>
      <c r="H5" s="67" t="s">
        <v>57</v>
      </c>
      <c r="I5" s="67" t="s">
        <v>69</v>
      </c>
      <c r="J5" s="67" t="s">
        <v>70</v>
      </c>
      <c r="K5" s="67" t="s">
        <v>71</v>
      </c>
      <c r="L5" s="67" t="s">
        <v>72</v>
      </c>
      <c r="M5" s="67" t="s">
        <v>8</v>
      </c>
      <c r="N5" s="67" t="s">
        <v>73</v>
      </c>
      <c r="O5" s="67" t="s">
        <v>74</v>
      </c>
      <c r="P5" s="67" t="s">
        <v>75</v>
      </c>
      <c r="Q5" s="67" t="s">
        <v>76</v>
      </c>
      <c r="R5" s="67" t="s">
        <v>77</v>
      </c>
      <c r="S5" s="67" t="s">
        <v>78</v>
      </c>
      <c r="T5" s="67" t="s">
        <v>79</v>
      </c>
      <c r="U5" s="67" t="s">
        <v>1</v>
      </c>
      <c r="V5" s="67" t="s">
        <v>80</v>
      </c>
      <c r="W5" s="67" t="s">
        <v>81</v>
      </c>
      <c r="X5" s="67" t="s">
        <v>82</v>
      </c>
      <c r="Y5" s="67" t="s">
        <v>83</v>
      </c>
      <c r="Z5" s="67" t="s">
        <v>84</v>
      </c>
      <c r="AA5" s="67" t="s">
        <v>85</v>
      </c>
      <c r="AB5" s="67" t="s">
        <v>86</v>
      </c>
      <c r="AC5" s="67" t="s">
        <v>87</v>
      </c>
      <c r="AD5" s="67" t="s">
        <v>88</v>
      </c>
      <c r="AE5" s="67" t="s">
        <v>90</v>
      </c>
      <c r="AF5" s="67" t="s">
        <v>91</v>
      </c>
      <c r="AG5" s="67" t="s">
        <v>92</v>
      </c>
      <c r="AH5" s="67" t="s">
        <v>93</v>
      </c>
      <c r="AI5" s="67" t="s">
        <v>44</v>
      </c>
      <c r="AJ5" s="67" t="s">
        <v>83</v>
      </c>
      <c r="AK5" s="67" t="s">
        <v>84</v>
      </c>
      <c r="AL5" s="67" t="s">
        <v>85</v>
      </c>
      <c r="AM5" s="67" t="s">
        <v>86</v>
      </c>
      <c r="AN5" s="67" t="s">
        <v>87</v>
      </c>
      <c r="AO5" s="67" t="s">
        <v>88</v>
      </c>
      <c r="AP5" s="67" t="s">
        <v>90</v>
      </c>
      <c r="AQ5" s="67" t="s">
        <v>91</v>
      </c>
      <c r="AR5" s="67" t="s">
        <v>92</v>
      </c>
      <c r="AS5" s="67" t="s">
        <v>93</v>
      </c>
      <c r="AT5" s="67" t="s">
        <v>89</v>
      </c>
      <c r="AU5" s="67" t="s">
        <v>83</v>
      </c>
      <c r="AV5" s="67" t="s">
        <v>84</v>
      </c>
      <c r="AW5" s="67" t="s">
        <v>85</v>
      </c>
      <c r="AX5" s="67" t="s">
        <v>86</v>
      </c>
      <c r="AY5" s="67" t="s">
        <v>87</v>
      </c>
      <c r="AZ5" s="67" t="s">
        <v>88</v>
      </c>
      <c r="BA5" s="67" t="s">
        <v>90</v>
      </c>
      <c r="BB5" s="67" t="s">
        <v>91</v>
      </c>
      <c r="BC5" s="67" t="s">
        <v>92</v>
      </c>
      <c r="BD5" s="67" t="s">
        <v>93</v>
      </c>
      <c r="BE5" s="67" t="s">
        <v>89</v>
      </c>
      <c r="BF5" s="67" t="s">
        <v>83</v>
      </c>
      <c r="BG5" s="67" t="s">
        <v>84</v>
      </c>
      <c r="BH5" s="67" t="s">
        <v>85</v>
      </c>
      <c r="BI5" s="67" t="s">
        <v>86</v>
      </c>
      <c r="BJ5" s="67" t="s">
        <v>87</v>
      </c>
      <c r="BK5" s="67" t="s">
        <v>88</v>
      </c>
      <c r="BL5" s="67" t="s">
        <v>90</v>
      </c>
      <c r="BM5" s="67" t="s">
        <v>91</v>
      </c>
      <c r="BN5" s="67" t="s">
        <v>92</v>
      </c>
      <c r="BO5" s="67" t="s">
        <v>93</v>
      </c>
      <c r="BP5" s="67" t="s">
        <v>89</v>
      </c>
      <c r="BQ5" s="67" t="s">
        <v>83</v>
      </c>
      <c r="BR5" s="67" t="s">
        <v>84</v>
      </c>
      <c r="BS5" s="67" t="s">
        <v>85</v>
      </c>
      <c r="BT5" s="67" t="s">
        <v>86</v>
      </c>
      <c r="BU5" s="67" t="s">
        <v>87</v>
      </c>
      <c r="BV5" s="67" t="s">
        <v>88</v>
      </c>
      <c r="BW5" s="67" t="s">
        <v>90</v>
      </c>
      <c r="BX5" s="67" t="s">
        <v>91</v>
      </c>
      <c r="BY5" s="67" t="s">
        <v>92</v>
      </c>
      <c r="BZ5" s="67" t="s">
        <v>93</v>
      </c>
      <c r="CA5" s="67" t="s">
        <v>89</v>
      </c>
      <c r="CB5" s="67" t="s">
        <v>83</v>
      </c>
      <c r="CC5" s="67" t="s">
        <v>84</v>
      </c>
      <c r="CD5" s="67" t="s">
        <v>85</v>
      </c>
      <c r="CE5" s="67" t="s">
        <v>86</v>
      </c>
      <c r="CF5" s="67" t="s">
        <v>87</v>
      </c>
      <c r="CG5" s="67" t="s">
        <v>88</v>
      </c>
      <c r="CH5" s="67" t="s">
        <v>90</v>
      </c>
      <c r="CI5" s="67" t="s">
        <v>91</v>
      </c>
      <c r="CJ5" s="67" t="s">
        <v>92</v>
      </c>
      <c r="CK5" s="67" t="s">
        <v>93</v>
      </c>
      <c r="CL5" s="67" t="s">
        <v>89</v>
      </c>
      <c r="CM5" s="67" t="s">
        <v>83</v>
      </c>
      <c r="CN5" s="67" t="s">
        <v>84</v>
      </c>
      <c r="CO5" s="67" t="s">
        <v>85</v>
      </c>
      <c r="CP5" s="67" t="s">
        <v>86</v>
      </c>
      <c r="CQ5" s="67" t="s">
        <v>87</v>
      </c>
      <c r="CR5" s="67" t="s">
        <v>88</v>
      </c>
      <c r="CS5" s="67" t="s">
        <v>90</v>
      </c>
      <c r="CT5" s="67" t="s">
        <v>91</v>
      </c>
      <c r="CU5" s="67" t="s">
        <v>92</v>
      </c>
      <c r="CV5" s="67" t="s">
        <v>93</v>
      </c>
      <c r="CW5" s="67" t="s">
        <v>89</v>
      </c>
      <c r="CX5" s="67" t="s">
        <v>83</v>
      </c>
      <c r="CY5" s="67" t="s">
        <v>84</v>
      </c>
      <c r="CZ5" s="67" t="s">
        <v>85</v>
      </c>
      <c r="DA5" s="67" t="s">
        <v>86</v>
      </c>
      <c r="DB5" s="67" t="s">
        <v>87</v>
      </c>
      <c r="DC5" s="67" t="s">
        <v>88</v>
      </c>
      <c r="DD5" s="67" t="s">
        <v>90</v>
      </c>
      <c r="DE5" s="67" t="s">
        <v>91</v>
      </c>
      <c r="DF5" s="67" t="s">
        <v>92</v>
      </c>
      <c r="DG5" s="67" t="s">
        <v>93</v>
      </c>
      <c r="DH5" s="67" t="s">
        <v>89</v>
      </c>
      <c r="DI5" s="67" t="s">
        <v>83</v>
      </c>
      <c r="DJ5" s="67" t="s">
        <v>84</v>
      </c>
      <c r="DK5" s="67" t="s">
        <v>85</v>
      </c>
      <c r="DL5" s="67" t="s">
        <v>86</v>
      </c>
      <c r="DM5" s="67" t="s">
        <v>87</v>
      </c>
      <c r="DN5" s="67" t="s">
        <v>88</v>
      </c>
      <c r="DO5" s="67" t="s">
        <v>90</v>
      </c>
      <c r="DP5" s="67" t="s">
        <v>91</v>
      </c>
      <c r="DQ5" s="67" t="s">
        <v>92</v>
      </c>
      <c r="DR5" s="67" t="s">
        <v>93</v>
      </c>
      <c r="DS5" s="67" t="s">
        <v>89</v>
      </c>
      <c r="DT5" s="67" t="s">
        <v>83</v>
      </c>
      <c r="DU5" s="67" t="s">
        <v>84</v>
      </c>
      <c r="DV5" s="67" t="s">
        <v>85</v>
      </c>
      <c r="DW5" s="67" t="s">
        <v>86</v>
      </c>
      <c r="DX5" s="67" t="s">
        <v>87</v>
      </c>
      <c r="DY5" s="67" t="s">
        <v>88</v>
      </c>
      <c r="DZ5" s="67" t="s">
        <v>90</v>
      </c>
      <c r="EA5" s="67" t="s">
        <v>91</v>
      </c>
      <c r="EB5" s="67" t="s">
        <v>92</v>
      </c>
      <c r="EC5" s="67" t="s">
        <v>93</v>
      </c>
      <c r="ED5" s="67" t="s">
        <v>89</v>
      </c>
      <c r="EE5" s="67" t="s">
        <v>83</v>
      </c>
      <c r="EF5" s="67" t="s">
        <v>84</v>
      </c>
      <c r="EG5" s="67" t="s">
        <v>85</v>
      </c>
      <c r="EH5" s="67" t="s">
        <v>86</v>
      </c>
      <c r="EI5" s="67" t="s">
        <v>87</v>
      </c>
      <c r="EJ5" s="67" t="s">
        <v>88</v>
      </c>
      <c r="EK5" s="67" t="s">
        <v>90</v>
      </c>
      <c r="EL5" s="67" t="s">
        <v>91</v>
      </c>
      <c r="EM5" s="67" t="s">
        <v>92</v>
      </c>
      <c r="EN5" s="67" t="s">
        <v>93</v>
      </c>
      <c r="EO5" s="67" t="s">
        <v>89</v>
      </c>
    </row>
    <row r="6" spans="1:148" s="55" customFormat="1">
      <c r="A6" s="56" t="s">
        <v>94</v>
      </c>
      <c r="B6" s="61">
        <f t="shared" ref="B6:X6" si="1">B7</f>
        <v>2021</v>
      </c>
      <c r="C6" s="61">
        <f t="shared" si="1"/>
        <v>22055</v>
      </c>
      <c r="D6" s="61">
        <f t="shared" si="1"/>
        <v>46</v>
      </c>
      <c r="E6" s="61">
        <f t="shared" si="1"/>
        <v>17</v>
      </c>
      <c r="F6" s="61">
        <f t="shared" si="1"/>
        <v>6</v>
      </c>
      <c r="G6" s="61">
        <f t="shared" si="1"/>
        <v>0</v>
      </c>
      <c r="H6" s="61" t="str">
        <f t="shared" si="1"/>
        <v>青森県　五所川原市</v>
      </c>
      <c r="I6" s="61" t="str">
        <f t="shared" si="1"/>
        <v>法適用</v>
      </c>
      <c r="J6" s="61" t="str">
        <f t="shared" si="1"/>
        <v>下水道事業</v>
      </c>
      <c r="K6" s="61" t="str">
        <f t="shared" si="1"/>
        <v>漁業集落排水</v>
      </c>
      <c r="L6" s="61" t="str">
        <f t="shared" si="1"/>
        <v>H2</v>
      </c>
      <c r="M6" s="61" t="str">
        <f t="shared" si="1"/>
        <v>非設置</v>
      </c>
      <c r="N6" s="70" t="str">
        <f t="shared" si="1"/>
        <v>-</v>
      </c>
      <c r="O6" s="70">
        <f t="shared" si="1"/>
        <v>76.33</v>
      </c>
      <c r="P6" s="70">
        <f t="shared" si="1"/>
        <v>1.1100000000000001</v>
      </c>
      <c r="Q6" s="70">
        <f t="shared" si="1"/>
        <v>101.13</v>
      </c>
      <c r="R6" s="70">
        <f t="shared" si="1"/>
        <v>3132</v>
      </c>
      <c r="S6" s="70">
        <f t="shared" si="1"/>
        <v>52432</v>
      </c>
      <c r="T6" s="70">
        <f t="shared" si="1"/>
        <v>404.2</v>
      </c>
      <c r="U6" s="70">
        <f t="shared" si="1"/>
        <v>129.72</v>
      </c>
      <c r="V6" s="70">
        <f t="shared" si="1"/>
        <v>577</v>
      </c>
      <c r="W6" s="70">
        <f t="shared" si="1"/>
        <v>0.55000000000000004</v>
      </c>
      <c r="X6" s="70">
        <f t="shared" si="1"/>
        <v>1049.0899999999999</v>
      </c>
      <c r="Y6" s="78">
        <f t="shared" ref="Y6:AH6" si="2">IF(Y7="",NA(),Y7)</f>
        <v>78.790000000000006</v>
      </c>
      <c r="Z6" s="78">
        <f t="shared" si="2"/>
        <v>78.25</v>
      </c>
      <c r="AA6" s="78">
        <f t="shared" si="2"/>
        <v>74.84</v>
      </c>
      <c r="AB6" s="78">
        <f t="shared" si="2"/>
        <v>60.65</v>
      </c>
      <c r="AC6" s="78">
        <f t="shared" si="2"/>
        <v>68.319999999999993</v>
      </c>
      <c r="AD6" s="78">
        <f t="shared" si="2"/>
        <v>99.09</v>
      </c>
      <c r="AE6" s="78">
        <f t="shared" si="2"/>
        <v>101.36</v>
      </c>
      <c r="AF6" s="78">
        <f t="shared" si="2"/>
        <v>99.33</v>
      </c>
      <c r="AG6" s="78">
        <f t="shared" si="2"/>
        <v>101.18</v>
      </c>
      <c r="AH6" s="78">
        <f t="shared" si="2"/>
        <v>99.89</v>
      </c>
      <c r="AI6" s="70" t="str">
        <f>IF(AI7="","",IF(AI7="-","【-】","【"&amp;SUBSTITUTE(TEXT(AI7,"#,##0.00"),"-","△")&amp;"】"))</f>
        <v>【98.64】</v>
      </c>
      <c r="AJ6" s="78">
        <f t="shared" ref="AJ6:AS6" si="3">IF(AJ7="",NA(),AJ7)</f>
        <v>909.14</v>
      </c>
      <c r="AK6" s="78">
        <f t="shared" si="3"/>
        <v>1055.29</v>
      </c>
      <c r="AL6" s="78">
        <f t="shared" si="3"/>
        <v>1222.2</v>
      </c>
      <c r="AM6" s="78">
        <f t="shared" si="3"/>
        <v>1479.62</v>
      </c>
      <c r="AN6" s="78">
        <f t="shared" si="3"/>
        <v>1671.07</v>
      </c>
      <c r="AO6" s="78">
        <f t="shared" si="3"/>
        <v>295.20999999999998</v>
      </c>
      <c r="AP6" s="78">
        <f t="shared" si="3"/>
        <v>221.05</v>
      </c>
      <c r="AQ6" s="78">
        <f t="shared" si="3"/>
        <v>210</v>
      </c>
      <c r="AR6" s="78">
        <f t="shared" si="3"/>
        <v>140.63</v>
      </c>
      <c r="AS6" s="78">
        <f t="shared" si="3"/>
        <v>163.84</v>
      </c>
      <c r="AT6" s="70" t="str">
        <f>IF(AT7="","",IF(AT7="-","【-】","【"&amp;SUBSTITUTE(TEXT(AT7,"#,##0.00"),"-","△")&amp;"】"))</f>
        <v>【102.08】</v>
      </c>
      <c r="AU6" s="78">
        <f t="shared" ref="AU6:BD6" si="4">IF(AU7="",NA(),AU7)</f>
        <v>62.22</v>
      </c>
      <c r="AV6" s="78">
        <f t="shared" si="4"/>
        <v>60.71</v>
      </c>
      <c r="AW6" s="78">
        <f t="shared" si="4"/>
        <v>56.9</v>
      </c>
      <c r="AX6" s="78">
        <f t="shared" si="4"/>
        <v>59.5</v>
      </c>
      <c r="AY6" s="78">
        <f t="shared" si="4"/>
        <v>54.75</v>
      </c>
      <c r="AZ6" s="78">
        <f t="shared" si="4"/>
        <v>90.89</v>
      </c>
      <c r="BA6" s="78">
        <f t="shared" si="4"/>
        <v>80.95</v>
      </c>
      <c r="BB6" s="78">
        <f t="shared" si="4"/>
        <v>62.55</v>
      </c>
      <c r="BC6" s="78">
        <f t="shared" si="4"/>
        <v>56.53</v>
      </c>
      <c r="BD6" s="78">
        <f t="shared" si="4"/>
        <v>59.66</v>
      </c>
      <c r="BE6" s="70" t="str">
        <f>IF(BE7="","",IF(BE7="-","【-】","【"&amp;SUBSTITUTE(TEXT(BE7,"#,##0.00"),"-","△")&amp;"】"))</f>
        <v>【61.46】</v>
      </c>
      <c r="BF6" s="70">
        <f t="shared" ref="BF6:BO6" si="5">IF(BF7="",NA(),BF7)</f>
        <v>0</v>
      </c>
      <c r="BG6" s="70">
        <f t="shared" si="5"/>
        <v>0</v>
      </c>
      <c r="BH6" s="70">
        <f t="shared" si="5"/>
        <v>0</v>
      </c>
      <c r="BI6" s="70">
        <f t="shared" si="5"/>
        <v>0</v>
      </c>
      <c r="BJ6" s="78">
        <f t="shared" si="5"/>
        <v>1.e-002</v>
      </c>
      <c r="BK6" s="78">
        <f t="shared" si="5"/>
        <v>1060.8599999999999</v>
      </c>
      <c r="BL6" s="78">
        <f t="shared" si="5"/>
        <v>1006.65</v>
      </c>
      <c r="BM6" s="78">
        <f t="shared" si="5"/>
        <v>998.42</v>
      </c>
      <c r="BN6" s="78">
        <f t="shared" si="5"/>
        <v>1095.52</v>
      </c>
      <c r="BO6" s="78">
        <f t="shared" si="5"/>
        <v>1056.55</v>
      </c>
      <c r="BP6" s="70" t="str">
        <f>IF(BP7="","",IF(BP7="-","【-】","【"&amp;SUBSTITUTE(TEXT(BP7,"#,##0.00"),"-","△")&amp;"】"))</f>
        <v>【974.72】</v>
      </c>
      <c r="BQ6" s="78">
        <f t="shared" ref="BQ6:BZ6" si="6">IF(BQ7="",NA(),BQ7)</f>
        <v>73.319999999999993</v>
      </c>
      <c r="BR6" s="78">
        <f t="shared" si="6"/>
        <v>82.66</v>
      </c>
      <c r="BS6" s="78">
        <f t="shared" si="6"/>
        <v>39.81</v>
      </c>
      <c r="BT6" s="78">
        <f t="shared" si="6"/>
        <v>87.21</v>
      </c>
      <c r="BU6" s="78">
        <f t="shared" si="6"/>
        <v>74.23</v>
      </c>
      <c r="BV6" s="78">
        <f t="shared" si="6"/>
        <v>45.81</v>
      </c>
      <c r="BW6" s="78">
        <f t="shared" si="6"/>
        <v>43.43</v>
      </c>
      <c r="BX6" s="78">
        <f t="shared" si="6"/>
        <v>41.41</v>
      </c>
      <c r="BY6" s="78">
        <f t="shared" si="6"/>
        <v>39.64</v>
      </c>
      <c r="BZ6" s="78">
        <f t="shared" si="6"/>
        <v>40</v>
      </c>
      <c r="CA6" s="70" t="str">
        <f>IF(CA7="","",IF(CA7="-","【-】","【"&amp;SUBSTITUTE(TEXT(CA7,"#,##0.00"),"-","△")&amp;"】"))</f>
        <v>【44.22】</v>
      </c>
      <c r="CB6" s="78">
        <f t="shared" ref="CB6:CK6" si="7">IF(CB7="",NA(),CB7)</f>
        <v>203.92</v>
      </c>
      <c r="CC6" s="78">
        <f t="shared" si="7"/>
        <v>182.87</v>
      </c>
      <c r="CD6" s="78">
        <f t="shared" si="7"/>
        <v>380.41</v>
      </c>
      <c r="CE6" s="78">
        <f t="shared" si="7"/>
        <v>174.76</v>
      </c>
      <c r="CF6" s="78">
        <f t="shared" si="7"/>
        <v>204.24</v>
      </c>
      <c r="CG6" s="78">
        <f t="shared" si="7"/>
        <v>383.92</v>
      </c>
      <c r="CH6" s="78">
        <f t="shared" si="7"/>
        <v>400.44</v>
      </c>
      <c r="CI6" s="78">
        <f t="shared" si="7"/>
        <v>417.56</v>
      </c>
      <c r="CJ6" s="78">
        <f t="shared" si="7"/>
        <v>449.72</v>
      </c>
      <c r="CK6" s="78">
        <f t="shared" si="7"/>
        <v>437.27</v>
      </c>
      <c r="CL6" s="70" t="str">
        <f>IF(CL7="","",IF(CL7="-","【-】","【"&amp;SUBSTITUTE(TEXT(CL7,"#,##0.00"),"-","△")&amp;"】"))</f>
        <v>【392.85】</v>
      </c>
      <c r="CM6" s="78">
        <f t="shared" ref="CM6:CV6" si="8">IF(CM7="",NA(),CM7)</f>
        <v>48.89</v>
      </c>
      <c r="CN6" s="78">
        <f t="shared" si="8"/>
        <v>48.52</v>
      </c>
      <c r="CO6" s="78">
        <f t="shared" si="8"/>
        <v>45.19</v>
      </c>
      <c r="CP6" s="78">
        <f t="shared" si="8"/>
        <v>47.78</v>
      </c>
      <c r="CQ6" s="78">
        <f t="shared" si="8"/>
        <v>47.78</v>
      </c>
      <c r="CR6" s="78">
        <f t="shared" si="8"/>
        <v>33.21</v>
      </c>
      <c r="CS6" s="78">
        <f t="shared" si="8"/>
        <v>32.229999999999997</v>
      </c>
      <c r="CT6" s="78">
        <f t="shared" si="8"/>
        <v>32.479999999999997</v>
      </c>
      <c r="CU6" s="78">
        <f t="shared" si="8"/>
        <v>30.19</v>
      </c>
      <c r="CV6" s="78">
        <f t="shared" si="8"/>
        <v>28.77</v>
      </c>
      <c r="CW6" s="70" t="str">
        <f>IF(CW7="","",IF(CW7="-","【-】","【"&amp;SUBSTITUTE(TEXT(CW7,"#,##0.00"),"-","△")&amp;"】"))</f>
        <v>【32.23】</v>
      </c>
      <c r="CX6" s="78">
        <f t="shared" ref="CX6:DG6" si="9">IF(CX7="",NA(),CX7)</f>
        <v>84.36</v>
      </c>
      <c r="CY6" s="78">
        <f t="shared" si="9"/>
        <v>85.46</v>
      </c>
      <c r="CZ6" s="78">
        <f t="shared" si="9"/>
        <v>87.48</v>
      </c>
      <c r="DA6" s="78">
        <f t="shared" si="9"/>
        <v>87.86</v>
      </c>
      <c r="DB6" s="78">
        <f t="shared" si="9"/>
        <v>87.69</v>
      </c>
      <c r="DC6" s="78">
        <f t="shared" si="9"/>
        <v>79.98</v>
      </c>
      <c r="DD6" s="78">
        <f t="shared" si="9"/>
        <v>80.8</v>
      </c>
      <c r="DE6" s="78">
        <f t="shared" si="9"/>
        <v>79.2</v>
      </c>
      <c r="DF6" s="78">
        <f t="shared" si="9"/>
        <v>79.09</v>
      </c>
      <c r="DG6" s="78">
        <f t="shared" si="9"/>
        <v>78.900000000000006</v>
      </c>
      <c r="DH6" s="70" t="str">
        <f>IF(DH7="","",IF(DH7="-","【-】","【"&amp;SUBSTITUTE(TEXT(DH7,"#,##0.00"),"-","△")&amp;"】"))</f>
        <v>【80.63】</v>
      </c>
      <c r="DI6" s="78">
        <f t="shared" ref="DI6:DR6" si="10">IF(DI7="",NA(),DI7)</f>
        <v>38.22</v>
      </c>
      <c r="DJ6" s="78">
        <f t="shared" si="10"/>
        <v>40.65</v>
      </c>
      <c r="DK6" s="78">
        <f t="shared" si="10"/>
        <v>42.46</v>
      </c>
      <c r="DL6" s="78">
        <f t="shared" si="10"/>
        <v>44.18</v>
      </c>
      <c r="DM6" s="78">
        <f t="shared" si="10"/>
        <v>43.96</v>
      </c>
      <c r="DN6" s="78">
        <f t="shared" si="10"/>
        <v>33.380000000000003</v>
      </c>
      <c r="DO6" s="78">
        <f t="shared" si="10"/>
        <v>30.26</v>
      </c>
      <c r="DP6" s="78">
        <f t="shared" si="10"/>
        <v>28.97</v>
      </c>
      <c r="DQ6" s="78">
        <f t="shared" si="10"/>
        <v>20.14</v>
      </c>
      <c r="DR6" s="78">
        <f t="shared" si="10"/>
        <v>23.17</v>
      </c>
      <c r="DS6" s="70" t="str">
        <f>IF(DS7="","",IF(DS7="-","【-】","【"&amp;SUBSTITUTE(TEXT(DS7,"#,##0.00"),"-","△")&amp;"】"))</f>
        <v>【26.28】</v>
      </c>
      <c r="DT6" s="70">
        <f t="shared" ref="DT6:EC6" si="11">IF(DT7="",NA(),DT7)</f>
        <v>0</v>
      </c>
      <c r="DU6" s="70">
        <f t="shared" si="11"/>
        <v>0</v>
      </c>
      <c r="DV6" s="70">
        <f t="shared" si="11"/>
        <v>0</v>
      </c>
      <c r="DW6" s="70">
        <f t="shared" si="11"/>
        <v>0</v>
      </c>
      <c r="DX6" s="70">
        <f t="shared" si="11"/>
        <v>0</v>
      </c>
      <c r="DY6" s="70">
        <f t="shared" si="11"/>
        <v>0</v>
      </c>
      <c r="DZ6" s="70">
        <f t="shared" si="11"/>
        <v>0</v>
      </c>
      <c r="EA6" s="70">
        <f t="shared" si="11"/>
        <v>0</v>
      </c>
      <c r="EB6" s="70">
        <f t="shared" si="11"/>
        <v>0</v>
      </c>
      <c r="EC6" s="70">
        <f t="shared" si="11"/>
        <v>0</v>
      </c>
      <c r="ED6" s="70" t="str">
        <f>IF(ED7="","",IF(ED7="-","【-】","【"&amp;SUBSTITUTE(TEXT(ED7,"#,##0.00"),"-","△")&amp;"】"))</f>
        <v>【0.00】</v>
      </c>
      <c r="EE6" s="70">
        <f t="shared" ref="EE6:EN6" si="12">IF(EE7="",NA(),EE7)</f>
        <v>0</v>
      </c>
      <c r="EF6" s="70">
        <f t="shared" si="12"/>
        <v>0</v>
      </c>
      <c r="EG6" s="70">
        <f t="shared" si="12"/>
        <v>0</v>
      </c>
      <c r="EH6" s="70">
        <f t="shared" si="12"/>
        <v>0</v>
      </c>
      <c r="EI6" s="70">
        <f t="shared" si="12"/>
        <v>0</v>
      </c>
      <c r="EJ6" s="78">
        <f t="shared" si="12"/>
        <v>9.e-002</v>
      </c>
      <c r="EK6" s="78">
        <f t="shared" si="12"/>
        <v>2.e-002</v>
      </c>
      <c r="EL6" s="78">
        <f t="shared" si="12"/>
        <v>1.e-002</v>
      </c>
      <c r="EM6" s="78">
        <f t="shared" si="12"/>
        <v>1.6</v>
      </c>
      <c r="EN6" s="78">
        <f t="shared" si="12"/>
        <v>1.e-002</v>
      </c>
      <c r="EO6" s="70" t="str">
        <f>IF(EO7="","",IF(EO7="-","【-】","【"&amp;SUBSTITUTE(TEXT(EO7,"#,##0.00"),"-","△")&amp;"】"))</f>
        <v>【0.01】</v>
      </c>
    </row>
    <row r="7" spans="1:148" s="55" customFormat="1">
      <c r="A7" s="56"/>
      <c r="B7" s="62">
        <v>2021</v>
      </c>
      <c r="C7" s="62">
        <v>22055</v>
      </c>
      <c r="D7" s="62">
        <v>46</v>
      </c>
      <c r="E7" s="62">
        <v>17</v>
      </c>
      <c r="F7" s="62">
        <v>6</v>
      </c>
      <c r="G7" s="62">
        <v>0</v>
      </c>
      <c r="H7" s="62" t="s">
        <v>95</v>
      </c>
      <c r="I7" s="62" t="s">
        <v>96</v>
      </c>
      <c r="J7" s="62" t="s">
        <v>97</v>
      </c>
      <c r="K7" s="62" t="s">
        <v>98</v>
      </c>
      <c r="L7" s="62" t="s">
        <v>99</v>
      </c>
      <c r="M7" s="62" t="s">
        <v>100</v>
      </c>
      <c r="N7" s="71" t="s">
        <v>101</v>
      </c>
      <c r="O7" s="71">
        <v>76.33</v>
      </c>
      <c r="P7" s="71">
        <v>1.1100000000000001</v>
      </c>
      <c r="Q7" s="71">
        <v>101.13</v>
      </c>
      <c r="R7" s="71">
        <v>3132</v>
      </c>
      <c r="S7" s="71">
        <v>52432</v>
      </c>
      <c r="T7" s="71">
        <v>404.2</v>
      </c>
      <c r="U7" s="71">
        <v>129.72</v>
      </c>
      <c r="V7" s="71">
        <v>577</v>
      </c>
      <c r="W7" s="71">
        <v>0.55000000000000004</v>
      </c>
      <c r="X7" s="71">
        <v>1049.0899999999999</v>
      </c>
      <c r="Y7" s="71">
        <v>78.790000000000006</v>
      </c>
      <c r="Z7" s="71">
        <v>78.25</v>
      </c>
      <c r="AA7" s="71">
        <v>74.84</v>
      </c>
      <c r="AB7" s="71">
        <v>60.65</v>
      </c>
      <c r="AC7" s="71">
        <v>68.319999999999993</v>
      </c>
      <c r="AD7" s="71">
        <v>99.09</v>
      </c>
      <c r="AE7" s="71">
        <v>101.36</v>
      </c>
      <c r="AF7" s="71">
        <v>99.33</v>
      </c>
      <c r="AG7" s="71">
        <v>101.18</v>
      </c>
      <c r="AH7" s="71">
        <v>99.89</v>
      </c>
      <c r="AI7" s="71">
        <v>98.64</v>
      </c>
      <c r="AJ7" s="71">
        <v>909.14</v>
      </c>
      <c r="AK7" s="71">
        <v>1055.29</v>
      </c>
      <c r="AL7" s="71">
        <v>1222.2</v>
      </c>
      <c r="AM7" s="71">
        <v>1479.62</v>
      </c>
      <c r="AN7" s="71">
        <v>1671.07</v>
      </c>
      <c r="AO7" s="71">
        <v>295.20999999999998</v>
      </c>
      <c r="AP7" s="71">
        <v>221.05</v>
      </c>
      <c r="AQ7" s="71">
        <v>210</v>
      </c>
      <c r="AR7" s="71">
        <v>140.63</v>
      </c>
      <c r="AS7" s="71">
        <v>163.84</v>
      </c>
      <c r="AT7" s="71">
        <v>102.08</v>
      </c>
      <c r="AU7" s="71">
        <v>62.22</v>
      </c>
      <c r="AV7" s="71">
        <v>60.71</v>
      </c>
      <c r="AW7" s="71">
        <v>56.9</v>
      </c>
      <c r="AX7" s="71">
        <v>59.5</v>
      </c>
      <c r="AY7" s="71">
        <v>54.75</v>
      </c>
      <c r="AZ7" s="71">
        <v>90.89</v>
      </c>
      <c r="BA7" s="71">
        <v>80.95</v>
      </c>
      <c r="BB7" s="71">
        <v>62.55</v>
      </c>
      <c r="BC7" s="71">
        <v>56.53</v>
      </c>
      <c r="BD7" s="71">
        <v>59.66</v>
      </c>
      <c r="BE7" s="71">
        <v>61.46</v>
      </c>
      <c r="BF7" s="71">
        <v>0</v>
      </c>
      <c r="BG7" s="71">
        <v>0</v>
      </c>
      <c r="BH7" s="71">
        <v>0</v>
      </c>
      <c r="BI7" s="71">
        <v>0</v>
      </c>
      <c r="BJ7" s="71">
        <v>1.e-002</v>
      </c>
      <c r="BK7" s="71">
        <v>1060.8599999999999</v>
      </c>
      <c r="BL7" s="71">
        <v>1006.65</v>
      </c>
      <c r="BM7" s="71">
        <v>998.42</v>
      </c>
      <c r="BN7" s="71">
        <v>1095.52</v>
      </c>
      <c r="BO7" s="71">
        <v>1056.55</v>
      </c>
      <c r="BP7" s="71">
        <v>974.72</v>
      </c>
      <c r="BQ7" s="71">
        <v>73.319999999999993</v>
      </c>
      <c r="BR7" s="71">
        <v>82.66</v>
      </c>
      <c r="BS7" s="71">
        <v>39.81</v>
      </c>
      <c r="BT7" s="71">
        <v>87.21</v>
      </c>
      <c r="BU7" s="71">
        <v>74.23</v>
      </c>
      <c r="BV7" s="71">
        <v>45.81</v>
      </c>
      <c r="BW7" s="71">
        <v>43.43</v>
      </c>
      <c r="BX7" s="71">
        <v>41.41</v>
      </c>
      <c r="BY7" s="71">
        <v>39.64</v>
      </c>
      <c r="BZ7" s="71">
        <v>40</v>
      </c>
      <c r="CA7" s="71">
        <v>44.22</v>
      </c>
      <c r="CB7" s="71">
        <v>203.92</v>
      </c>
      <c r="CC7" s="71">
        <v>182.87</v>
      </c>
      <c r="CD7" s="71">
        <v>380.41</v>
      </c>
      <c r="CE7" s="71">
        <v>174.76</v>
      </c>
      <c r="CF7" s="71">
        <v>204.24</v>
      </c>
      <c r="CG7" s="71">
        <v>383.92</v>
      </c>
      <c r="CH7" s="71">
        <v>400.44</v>
      </c>
      <c r="CI7" s="71">
        <v>417.56</v>
      </c>
      <c r="CJ7" s="71">
        <v>449.72</v>
      </c>
      <c r="CK7" s="71">
        <v>437.27</v>
      </c>
      <c r="CL7" s="71">
        <v>392.85</v>
      </c>
      <c r="CM7" s="71">
        <v>48.89</v>
      </c>
      <c r="CN7" s="71">
        <v>48.52</v>
      </c>
      <c r="CO7" s="71">
        <v>45.19</v>
      </c>
      <c r="CP7" s="71">
        <v>47.78</v>
      </c>
      <c r="CQ7" s="71">
        <v>47.78</v>
      </c>
      <c r="CR7" s="71">
        <v>33.21</v>
      </c>
      <c r="CS7" s="71">
        <v>32.229999999999997</v>
      </c>
      <c r="CT7" s="71">
        <v>32.479999999999997</v>
      </c>
      <c r="CU7" s="71">
        <v>30.19</v>
      </c>
      <c r="CV7" s="71">
        <v>28.77</v>
      </c>
      <c r="CW7" s="71">
        <v>32.229999999999997</v>
      </c>
      <c r="CX7" s="71">
        <v>84.36</v>
      </c>
      <c r="CY7" s="71">
        <v>85.46</v>
      </c>
      <c r="CZ7" s="71">
        <v>87.48</v>
      </c>
      <c r="DA7" s="71">
        <v>87.86</v>
      </c>
      <c r="DB7" s="71">
        <v>87.69</v>
      </c>
      <c r="DC7" s="71">
        <v>79.98</v>
      </c>
      <c r="DD7" s="71">
        <v>80.8</v>
      </c>
      <c r="DE7" s="71">
        <v>79.2</v>
      </c>
      <c r="DF7" s="71">
        <v>79.09</v>
      </c>
      <c r="DG7" s="71">
        <v>78.900000000000006</v>
      </c>
      <c r="DH7" s="71">
        <v>80.63</v>
      </c>
      <c r="DI7" s="71">
        <v>38.22</v>
      </c>
      <c r="DJ7" s="71">
        <v>40.65</v>
      </c>
      <c r="DK7" s="71">
        <v>42.46</v>
      </c>
      <c r="DL7" s="71">
        <v>44.18</v>
      </c>
      <c r="DM7" s="71">
        <v>43.96</v>
      </c>
      <c r="DN7" s="71">
        <v>33.380000000000003</v>
      </c>
      <c r="DO7" s="71">
        <v>30.26</v>
      </c>
      <c r="DP7" s="71">
        <v>28.97</v>
      </c>
      <c r="DQ7" s="71">
        <v>20.14</v>
      </c>
      <c r="DR7" s="71">
        <v>23.17</v>
      </c>
      <c r="DS7" s="71">
        <v>26.28</v>
      </c>
      <c r="DT7" s="71">
        <v>0</v>
      </c>
      <c r="DU7" s="71">
        <v>0</v>
      </c>
      <c r="DV7" s="71">
        <v>0</v>
      </c>
      <c r="DW7" s="71">
        <v>0</v>
      </c>
      <c r="DX7" s="71">
        <v>0</v>
      </c>
      <c r="DY7" s="71">
        <v>0</v>
      </c>
      <c r="DZ7" s="71">
        <v>0</v>
      </c>
      <c r="EA7" s="71">
        <v>0</v>
      </c>
      <c r="EB7" s="71">
        <v>0</v>
      </c>
      <c r="EC7" s="71">
        <v>0</v>
      </c>
      <c r="ED7" s="71">
        <v>0</v>
      </c>
      <c r="EE7" s="71">
        <v>0</v>
      </c>
      <c r="EF7" s="71">
        <v>0</v>
      </c>
      <c r="EG7" s="71">
        <v>0</v>
      </c>
      <c r="EH7" s="71">
        <v>0</v>
      </c>
      <c r="EI7" s="71">
        <v>0</v>
      </c>
      <c r="EJ7" s="71">
        <v>9.e-002</v>
      </c>
      <c r="EK7" s="71">
        <v>2.e-002</v>
      </c>
      <c r="EL7" s="71">
        <v>1.e-002</v>
      </c>
      <c r="EM7" s="71">
        <v>1.6</v>
      </c>
      <c r="EN7" s="71">
        <v>1.e-002</v>
      </c>
      <c r="EO7" s="71">
        <v>1.e-002</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102</v>
      </c>
      <c r="C9" s="57" t="s">
        <v>103</v>
      </c>
      <c r="D9" s="57" t="s">
        <v>104</v>
      </c>
      <c r="E9" s="57" t="s">
        <v>105</v>
      </c>
      <c r="F9" s="57" t="s">
        <v>106</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34</v>
      </c>
      <c r="B10" s="63">
        <f>DATEVALUE($B7+12-B11&amp;"/1/"&amp;B12)</f>
        <v>47119</v>
      </c>
      <c r="C10" s="63">
        <f>DATEVALUE($B7+12-C11&amp;"/1/"&amp;C12)</f>
        <v>47484</v>
      </c>
      <c r="D10" s="64">
        <f>DATEVALUE($B7+12-D11&amp;"/1/"&amp;D12)</f>
        <v>47849</v>
      </c>
      <c r="E10" s="64">
        <f>DATEVALUE($B7+12-E11&amp;"/1/"&amp;E12)</f>
        <v>48215</v>
      </c>
      <c r="F10" s="64">
        <f>DATEVALUE($B7+12-F11&amp;"/1/"&amp;F12)</f>
        <v>48582</v>
      </c>
    </row>
    <row r="11" spans="1:148">
      <c r="B11">
        <v>4</v>
      </c>
      <c r="C11">
        <v>3</v>
      </c>
      <c r="D11">
        <v>2</v>
      </c>
      <c r="E11">
        <v>1</v>
      </c>
      <c r="F11">
        <v>0</v>
      </c>
      <c r="G11" t="s">
        <v>107</v>
      </c>
    </row>
    <row r="12" spans="1:148">
      <c r="B12">
        <v>1</v>
      </c>
      <c r="C12">
        <v>1</v>
      </c>
      <c r="D12">
        <v>1</v>
      </c>
      <c r="E12">
        <v>2</v>
      </c>
      <c r="F12">
        <v>3</v>
      </c>
      <c r="G12" t="s">
        <v>108</v>
      </c>
    </row>
    <row r="13" spans="1:148">
      <c r="B13" t="s">
        <v>109</v>
      </c>
      <c r="C13" t="s">
        <v>109</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2023-01-12T23:47:16Z</dcterms:created>
  <dcterms:modified xsi:type="dcterms:W3CDTF">2023-02-08T05:49:57Z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2023-02-08T05:49:57Z</vt:filetime>
  </property>
</Properties>
</file>