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tGPAtIMPoOTwji8sq7A/yTFbCzv4Lw2NjCldfPcXoyG9FpYoTbQC1oR5YS3v3EcnU5L0PkhAXnzreXXAogJUA==" workbookSaltValue="jlTyJE7LAMVGfrpOyHt5k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<sst xmlns="http://schemas.openxmlformats.org/spreadsheetml/2006/main" xmlns:r="http://schemas.openxmlformats.org/officeDocument/2006/relationships" count="111" uniqueCount="111">
  <si>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</si>
  <si>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</si>
  <si>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</si>
  <si>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</si>
  <si>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</si>
  <si>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</si>
  <si>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</si>
  <si>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1⑤</t>
  </si>
  <si>
    <t>全体総括</t>
    <rPh sb="0" eb="2">
      <t>ゼンタイ</t>
    </rPh>
    <rPh sb="2" eb="4">
      <t>ソウカツ</t>
    </rPh>
    <phoneticPr fontId="1"/>
  </si>
  <si>
    <t>2. 老朽化の状況</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</si>
  <si>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</si>
  <si>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</si>
  <si>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</si>
  <si>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</si>
  <si>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</si>
  <si>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</si>
  <si>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</si>
  <si>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</si>
  <si>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</si>
  <si>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</si>
  <si>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</si>
  <si>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</si>
  <si>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</si>
  <si>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</si>
  <si>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</si>
  <si>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</si>
  <si>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</si>
  <si>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</si>
  <si>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</si>
  <si>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</si>
  <si>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</si>
  <si>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</si>
  <si>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</si>
  <si>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</si>
  <si>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</si>
  <si>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</si>
  <si>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</si>
  <si>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</si>
  <si>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</si>
  <si>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</si>
  <si>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</si>
  <si>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</si>
  <si>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</si>
  <si>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</si>
  <si>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</si>
  <si>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</si>
  <si>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</si>
  <si>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</si>
  <si>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</si>
  <si>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</si>
  <si>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</si>
  <si>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</si>
  <si>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</si>
  <si>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</si>
  <si>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</si>
  <si>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</si>
  <si>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</si>
  <si>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</si>
  <si>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</si>
  <si>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</si>
  <si>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</si>
  <si>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</si>
  <si>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</si>
  <si>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</si>
  <si>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</si>
  <si>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</si>
  <si>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</si>
  <si>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</si>
  <si>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</si>
  <si>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</si>
  <si>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</si>
  <si>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</si>
  <si>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</si>
  <si>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</si>
  <si>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</si>
  <si>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</si>
  <si>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</si>
  <si>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</si>
  <si>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</si>
  <si>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</si>
  <si>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</si>
  <si>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</si>
  <si>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</si>
  <si>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</si>
  <si>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</si>
  <si>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</si>
  <si>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</si>
  <si>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</si>
  <si>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</si>
  <si>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</si>
  <si>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</si>
  <si>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</si>
  <si>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</si>
  <si>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</si>
  <si>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</si>
  <si>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</si>
  <si>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</si>
  <si>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</si>
  <si>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</si>
  <si>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</si>
  <si>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</si>
  <si>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</si>
  <si>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</si>
  <si>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</si>
  <si>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</si>
  <si>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</si>
  <si>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</si>
  <si>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</si>
  <si>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有形固定資産減価償却率は、</t>
    </r>
    <r>
      <rPr>
        <sz val="11"/>
        <color theme="1"/>
        <rFont val="ＭＳ ゴシック"/>
      </rPr>
      <t>資産の老朽化が進んでいることがわかる。
　管路経年化率は、前年度から1.46％増加しており、更新時期を迎えた管路が増加していることがわかる。
　管路更新率は、現状の数値でも、全ての管路更新には約100年を要するため、十分とは言い得ない状況にある。</t>
    </r>
    <rPh sb="44" eb="47">
      <t>ゼンネンド</t>
    </rPh>
    <rPh sb="54" eb="56">
      <t>ゾウカ</t>
    </rPh>
    <rPh sb="98" eb="100">
      <t>スウチ</t>
    </rPh>
    <phoneticPr fontId="1"/>
  </si>
  <si>
    <t>　経常収支比率は、当該年度では渇水に伴い受水費が増大したことなどにより、前年度と比較して7.8％低くなり類似団体平均値を下回っているが、累積欠損金もなく、一般会計からの繰入金もほぼないこと及び料金回収率が100％以上を維持していることからも、現時点では給水収益によって費用を賄えている。
　流動比率は、前年度に引き続き100％以上を維持しており、短期的な債務に対する資力も確保している。
　企業債残高対給水収益比率は、投資的経費の財源を企業債に依存している状況のなか、人口減少に伴う給水収益の減少に対して、施設設備更新費用が増加したことにより、数値が上昇したところである。
　給水原価は、全体的に高い数値で横ばいとなっていることから、物価高騰を踏まえたうえで施設維持管理等に係る経費の削減といった方策を検討していく必要がある。
　施設利用率は、依然類似団体平均値及び全国平均値を下回っており、施設の配水能力と人口減に伴い減少傾向にある配水量との乖離によるものである。
　有収率は、数値が100％にならないのは管路の老朽化による漏水が主な原因と考えられ、対策を講じる必要がある。</t>
    <rPh sb="1" eb="8">
      <t>ケイジョウシ</t>
    </rPh>
    <rPh sb="9" eb="15">
      <t>トウガイネ</t>
    </rPh>
    <rPh sb="15" eb="17">
      <t>カッスイ</t>
    </rPh>
    <rPh sb="20" eb="24">
      <t>ジュス</t>
    </rPh>
    <rPh sb="24" eb="26">
      <t>ゾウダイ</t>
    </rPh>
    <rPh sb="36" eb="39">
      <t>ゼンネンド</t>
    </rPh>
    <rPh sb="40" eb="42">
      <t>ヒカク</t>
    </rPh>
    <rPh sb="48" eb="49">
      <t>ヒク</t>
    </rPh>
    <rPh sb="52" eb="59">
      <t>ルイジダン</t>
    </rPh>
    <rPh sb="60" eb="62">
      <t>シタマワ</t>
    </rPh>
    <rPh sb="68" eb="73">
      <t>ルイセキケ</t>
    </rPh>
    <rPh sb="77" eb="81">
      <t>イッパン</t>
    </rPh>
    <rPh sb="84" eb="87">
      <t>クリイレキン</t>
    </rPh>
    <rPh sb="94" eb="95">
      <t>オヨ</t>
    </rPh>
    <rPh sb="96" eb="101">
      <t>リョウキン</t>
    </rPh>
    <rPh sb="106" eb="108">
      <t>イジョウ</t>
    </rPh>
    <rPh sb="109" eb="111">
      <t>イジ</t>
    </rPh>
    <rPh sb="121" eb="124">
      <t>ゲンジテン</t>
    </rPh>
    <rPh sb="126" eb="134">
      <t>キュウスイシュウ</t>
    </rPh>
    <rPh sb="134" eb="136">
      <t>ヒヨウ</t>
    </rPh>
    <rPh sb="137" eb="138">
      <t>マカナ</t>
    </rPh>
    <rPh sb="146" eb="151">
      <t>リュウド</t>
    </rPh>
    <rPh sb="152" eb="155">
      <t>ゼンネンド</t>
    </rPh>
    <rPh sb="156" eb="157">
      <t>ヒ</t>
    </rPh>
    <rPh sb="158" eb="159">
      <t>ツヅ</t>
    </rPh>
    <rPh sb="164" eb="166">
      <t>イジョウ</t>
    </rPh>
    <rPh sb="167" eb="169">
      <t>イジ</t>
    </rPh>
    <rPh sb="174" eb="177">
      <t>タンキテキ</t>
    </rPh>
    <rPh sb="178" eb="180">
      <t>サイム</t>
    </rPh>
    <rPh sb="181" eb="182">
      <t>タイ</t>
    </rPh>
    <rPh sb="184" eb="186">
      <t>シリョク</t>
    </rPh>
    <rPh sb="187" eb="189">
      <t>カクホ</t>
    </rPh>
    <rPh sb="197" eb="200">
      <t>キギ</t>
    </rPh>
    <rPh sb="200" eb="202">
      <t>ザンダカ</t>
    </rPh>
    <rPh sb="202" eb="203">
      <t>タイ</t>
    </rPh>
    <rPh sb="203" eb="209">
      <t>キュウスイシ</t>
    </rPh>
    <rPh sb="211" eb="216">
      <t>トウシテキ</t>
    </rPh>
    <rPh sb="217" eb="219">
      <t>ザイゲン</t>
    </rPh>
    <rPh sb="220" eb="223">
      <t>キギ</t>
    </rPh>
    <rPh sb="224" eb="226">
      <t>イゾン</t>
    </rPh>
    <rPh sb="230" eb="232">
      <t>ジョウキョウ</t>
    </rPh>
    <rPh sb="236" eb="238">
      <t>ジンコウ</t>
    </rPh>
    <rPh sb="238" eb="240">
      <t>ゲンショウ</t>
    </rPh>
    <rPh sb="241" eb="242">
      <t>トモナ</t>
    </rPh>
    <rPh sb="243" eb="245">
      <t>キュウスイ</t>
    </rPh>
    <rPh sb="245" eb="247">
      <t>シュウエキ</t>
    </rPh>
    <rPh sb="248" eb="250">
      <t>ゲンショウ</t>
    </rPh>
    <rPh sb="251" eb="252">
      <t>タイ</t>
    </rPh>
    <rPh sb="255" eb="259">
      <t>シセツセ</t>
    </rPh>
    <rPh sb="259" eb="261">
      <t>コウシン</t>
    </rPh>
    <rPh sb="261" eb="263">
      <t>ヒヨウ</t>
    </rPh>
    <rPh sb="264" eb="266">
      <t>ゾウカ</t>
    </rPh>
    <rPh sb="274" eb="276">
      <t>スウチ</t>
    </rPh>
    <rPh sb="277" eb="279">
      <t>ジョウショウ</t>
    </rPh>
    <rPh sb="291" eb="296">
      <t>キュウスイ</t>
    </rPh>
    <rPh sb="297" eb="300">
      <t>ゼンタイテキ</t>
    </rPh>
    <rPh sb="301" eb="302">
      <t>タカ</t>
    </rPh>
    <rPh sb="303" eb="306">
      <t>スウ</t>
    </rPh>
    <rPh sb="306" eb="307">
      <t>ヨコ</t>
    </rPh>
    <rPh sb="320" eb="324">
      <t>ブッカ</t>
    </rPh>
    <rPh sb="325" eb="326">
      <t>フ</t>
    </rPh>
    <rPh sb="332" eb="334">
      <t>シセツ</t>
    </rPh>
    <rPh sb="334" eb="339">
      <t>イジカン</t>
    </rPh>
    <rPh sb="340" eb="341">
      <t>カカ</t>
    </rPh>
    <rPh sb="342" eb="344">
      <t>ケイヒ</t>
    </rPh>
    <rPh sb="345" eb="347">
      <t>サクゲン</t>
    </rPh>
    <rPh sb="351" eb="353">
      <t>ホウサク</t>
    </rPh>
    <rPh sb="354" eb="356">
      <t>ケントウ</t>
    </rPh>
    <rPh sb="360" eb="363">
      <t>ヒ</t>
    </rPh>
    <rPh sb="369" eb="374">
      <t>シセツリヨ</t>
    </rPh>
    <rPh sb="376" eb="378">
      <t>イゼン</t>
    </rPh>
    <rPh sb="378" eb="382">
      <t>ルイジ</t>
    </rPh>
    <rPh sb="382" eb="385">
      <t>ヘイキンチ</t>
    </rPh>
    <rPh sb="385" eb="386">
      <t>オヨ</t>
    </rPh>
    <rPh sb="387" eb="392">
      <t>ゼンコク</t>
    </rPh>
    <rPh sb="393" eb="395">
      <t>シタマワ</t>
    </rPh>
    <rPh sb="400" eb="402">
      <t>シセツ</t>
    </rPh>
    <rPh sb="403" eb="408">
      <t>ハイスイノ</t>
    </rPh>
    <rPh sb="408" eb="414">
      <t>ジンコウゲ</t>
    </rPh>
    <rPh sb="414" eb="416">
      <t>ゲンショウ</t>
    </rPh>
    <rPh sb="416" eb="418">
      <t>ケイコウ</t>
    </rPh>
    <rPh sb="421" eb="424">
      <t>ハイス</t>
    </rPh>
    <rPh sb="426" eb="428">
      <t>カイリ</t>
    </rPh>
    <rPh sb="440" eb="443">
      <t>ユウシュウリツ</t>
    </rPh>
    <rPh sb="445" eb="447">
      <t>スウチ</t>
    </rPh>
    <rPh sb="459" eb="461">
      <t>カンロ</t>
    </rPh>
    <rPh sb="462" eb="465">
      <t>ロウキュウカ</t>
    </rPh>
    <rPh sb="468" eb="470">
      <t>ロウスイ</t>
    </rPh>
    <rPh sb="471" eb="472">
      <t>オモ</t>
    </rPh>
    <rPh sb="473" eb="475">
      <t>ゲンイン</t>
    </rPh>
    <rPh sb="481" eb="483">
      <t>タイサク</t>
    </rPh>
    <rPh sb="484" eb="485">
      <t>コウ</t>
    </rPh>
    <rPh sb="487" eb="489">
      <t>ヒツヨウ</t>
    </rPh>
    <phoneticPr fontId="1"/>
  </si>
  <si>
    <t>　令和5年度決算では、前年度から引き続き燃料費等の高騰により費用負担が増加したものの、給水収益により費用を賄えている。今後人口減・世帯減に伴う収益の減少、管路及び施設設備更新のための投資的費用が増えることが見込まれ、物価高騰により費用負担が大幅に増えるのが予想され、さらなる経費節減、水道事業の効率的運用に努める必要がある。
　管路及び施設設備等の老朽化に伴う更新については、費用等の平準化を図るなど効率的な更新計画を立てる必要がある。また老朽化が著しい施設等の廃止、ダウンサイジング等を検討していく。
　そういった状況を鑑み、持続可能な水道事業の経営に必要な範囲での料金改定の必要性を検討するなど上記に記載したことを盛り込み、経営戦略を改定していくものである。</t>
    <rPh sb="1" eb="3">
      <t>レイワ</t>
    </rPh>
    <rPh sb="4" eb="6">
      <t>ネンド</t>
    </rPh>
    <rPh sb="6" eb="8">
      <t>ケッサン</t>
    </rPh>
    <rPh sb="11" eb="14">
      <t>ゼンネンド</t>
    </rPh>
    <rPh sb="16" eb="17">
      <t>ヒ</t>
    </rPh>
    <rPh sb="18" eb="19">
      <t>ツヅ</t>
    </rPh>
    <rPh sb="20" eb="24">
      <t>ネンリョ</t>
    </rPh>
    <rPh sb="25" eb="27">
      <t>コウトウ</t>
    </rPh>
    <rPh sb="30" eb="32">
      <t>ヒヨウ</t>
    </rPh>
    <rPh sb="32" eb="34">
      <t>フタン</t>
    </rPh>
    <rPh sb="35" eb="37">
      <t>ゾウカ</t>
    </rPh>
    <rPh sb="43" eb="50">
      <t>キュウスイシュ</t>
    </rPh>
    <rPh sb="50" eb="52">
      <t>ヒヨウ</t>
    </rPh>
    <rPh sb="53" eb="54">
      <t>マカナ</t>
    </rPh>
    <rPh sb="59" eb="61">
      <t>コンゴ</t>
    </rPh>
    <rPh sb="61" eb="64">
      <t>ジンコウゲン</t>
    </rPh>
    <rPh sb="65" eb="68">
      <t>セタイ</t>
    </rPh>
    <rPh sb="69" eb="70">
      <t>トモナ</t>
    </rPh>
    <rPh sb="71" eb="73">
      <t>シュウエキ</t>
    </rPh>
    <rPh sb="74" eb="76">
      <t>ゲンショウ</t>
    </rPh>
    <rPh sb="77" eb="81">
      <t>カンロオ</t>
    </rPh>
    <rPh sb="81" eb="83">
      <t>シセツ</t>
    </rPh>
    <rPh sb="83" eb="85">
      <t>セツビ</t>
    </rPh>
    <rPh sb="85" eb="87">
      <t>コウシン</t>
    </rPh>
    <rPh sb="91" eb="97">
      <t>トウシテキヒ</t>
    </rPh>
    <rPh sb="97" eb="98">
      <t>フ</t>
    </rPh>
    <rPh sb="103" eb="105">
      <t>ミコ</t>
    </rPh>
    <rPh sb="108" eb="112">
      <t>ブッカ</t>
    </rPh>
    <rPh sb="115" eb="120">
      <t>ヒヨウフタ</t>
    </rPh>
    <rPh sb="120" eb="122">
      <t>オオハバ</t>
    </rPh>
    <rPh sb="123" eb="124">
      <t>フ</t>
    </rPh>
    <rPh sb="128" eb="130">
      <t>ヨソウ</t>
    </rPh>
    <rPh sb="137" eb="141">
      <t>ケイヒセ</t>
    </rPh>
    <rPh sb="142" eb="146">
      <t>スイド</t>
    </rPh>
    <rPh sb="147" eb="153">
      <t>コウリツテキ</t>
    </rPh>
    <rPh sb="153" eb="154">
      <t>ツト</t>
    </rPh>
    <rPh sb="156" eb="158">
      <t>ヒツヨウ</t>
    </rPh>
    <rPh sb="165" eb="169">
      <t>カンロオ</t>
    </rPh>
    <rPh sb="169" eb="174">
      <t>シセツセツ</t>
    </rPh>
    <rPh sb="175" eb="181">
      <t>ロウキュウカ</t>
    </rPh>
    <rPh sb="181" eb="183">
      <t>コウシン</t>
    </rPh>
    <rPh sb="189" eb="192">
      <t>ヒヨウ</t>
    </rPh>
    <rPh sb="193" eb="196">
      <t>ヘイジュンカ</t>
    </rPh>
    <rPh sb="197" eb="198">
      <t>ハカ</t>
    </rPh>
    <rPh sb="201" eb="204">
      <t>コウリツテキ</t>
    </rPh>
    <rPh sb="205" eb="210">
      <t>コウシンケ</t>
    </rPh>
    <rPh sb="210" eb="211">
      <t>タ</t>
    </rPh>
    <rPh sb="213" eb="215">
      <t>ヒツヨウ</t>
    </rPh>
    <rPh sb="221" eb="224">
      <t>ロウキュウカ</t>
    </rPh>
    <rPh sb="228" eb="231">
      <t>シセツ</t>
    </rPh>
    <rPh sb="232" eb="234">
      <t>ハイシ</t>
    </rPh>
    <rPh sb="245" eb="247">
      <t>ケントウ</t>
    </rPh>
    <rPh sb="260" eb="262">
      <t>ジョウキョウ</t>
    </rPh>
    <rPh sb="263" eb="264">
      <t>カンガ</t>
    </rPh>
    <rPh sb="266" eb="271">
      <t>ジゾク</t>
    </rPh>
    <rPh sb="271" eb="275">
      <t>スイド</t>
    </rPh>
    <rPh sb="276" eb="278">
      <t>ケイエイ</t>
    </rPh>
    <rPh sb="279" eb="282">
      <t>ヒ</t>
    </rPh>
    <rPh sb="282" eb="284">
      <t>ハンイ</t>
    </rPh>
    <rPh sb="286" eb="288">
      <t>リョウキン</t>
    </rPh>
    <rPh sb="288" eb="290">
      <t>カイテイ</t>
    </rPh>
    <rPh sb="291" eb="294">
      <t>ヒツヨウセイ</t>
    </rPh>
    <rPh sb="295" eb="297">
      <t>ケントウ</t>
    </rPh>
    <rPh sb="301" eb="303">
      <t>ジョウキ</t>
    </rPh>
    <rPh sb="304" eb="306">
      <t>キサイ</t>
    </rPh>
    <rPh sb="311" eb="312">
      <t>モ</t>
    </rPh>
    <rPh sb="313" eb="314">
      <t>コ</t>
    </rPh>
    <rPh sb="316" eb="321">
      <t>ケイエイセ</t>
    </rPh>
    <rPh sb="321" eb="323">
      <t>カイテイ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</si>
</sst>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0.84</c:v>
                </c:pt>
                <c:pt idx="1">
                  <c:v>0.98</c:v>
                </c:pt>
                <c:pt idx="2">
                  <c:v>0.8</c:v>
                </c:pt>
                <c:pt idx="3">
                  <c:v>0.88</c:v>
                </c:pt>
                <c:pt idx="4">
                  <c:v>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0.54</c:v>
                </c:pt>
                <c:pt idx="1">
                  <c:v>0.56999999999999995</c:v>
                </c:pt>
                <c:pt idx="2">
                  <c:v>0.52</c:v>
                </c:pt>
                <c:pt idx="3">
                  <c:v>0.48</c:v>
                </c:pt>
                <c:pt idx="4">
                  <c:v>0.48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51.01</c:v>
                </c:pt>
                <c:pt idx="1">
                  <c:v>50.3</c:v>
                </c:pt>
                <c:pt idx="2">
                  <c:v>53.1</c:v>
                </c:pt>
                <c:pt idx="3">
                  <c:v>52.06</c:v>
                </c:pt>
                <c:pt idx="4">
                  <c:v>46.75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59.67</c:v>
                </c:pt>
                <c:pt idx="1">
                  <c:v>60.12</c:v>
                </c:pt>
                <c:pt idx="2">
                  <c:v>60.34</c:v>
                </c:pt>
                <c:pt idx="3">
                  <c:v>59.54</c:v>
                </c:pt>
                <c:pt idx="4">
                  <c:v>59.26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82.57</c:v>
                </c:pt>
                <c:pt idx="1">
                  <c:v>83.59</c:v>
                </c:pt>
                <c:pt idx="2">
                  <c:v>83.62</c:v>
                </c:pt>
                <c:pt idx="3">
                  <c:v>83.82</c:v>
                </c:pt>
                <c:pt idx="4">
                  <c:v>84.67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84.6</c:v>
                </c:pt>
                <c:pt idx="1">
                  <c:v>84.24</c:v>
                </c:pt>
                <c:pt idx="2">
                  <c:v>84.19</c:v>
                </c:pt>
                <c:pt idx="3">
                  <c:v>83.93</c:v>
                </c:pt>
                <c:pt idx="4">
                  <c:v>83.84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113.68</c:v>
                </c:pt>
                <c:pt idx="1">
                  <c:v>114.91</c:v>
                </c:pt>
                <c:pt idx="2">
                  <c:v>106.37</c:v>
                </c:pt>
                <c:pt idx="3">
                  <c:v>111.6</c:v>
                </c:pt>
                <c:pt idx="4">
                  <c:v>103.79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109.01</c:v>
                </c:pt>
                <c:pt idx="1">
                  <c:v>108.83</c:v>
                </c:pt>
                <c:pt idx="2">
                  <c:v>109.23</c:v>
                </c:pt>
                <c:pt idx="3">
                  <c:v>108.04</c:v>
                </c:pt>
                <c:pt idx="4">
                  <c:v>107.49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51.06</c:v>
                </c:pt>
                <c:pt idx="1">
                  <c:v>52.14</c:v>
                </c:pt>
                <c:pt idx="2">
                  <c:v>51.55</c:v>
                </c:pt>
                <c:pt idx="3">
                  <c:v>52.38</c:v>
                </c:pt>
                <c:pt idx="4">
                  <c:v>52.68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48.17</c:v>
                </c:pt>
                <c:pt idx="1">
                  <c:v>48.83</c:v>
                </c:pt>
                <c:pt idx="2">
                  <c:v>49.96</c:v>
                </c:pt>
                <c:pt idx="3">
                  <c:v>50.82</c:v>
                </c:pt>
                <c:pt idx="4">
                  <c:v>51.82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20.77</c:v>
                </c:pt>
                <c:pt idx="1">
                  <c:v>20.81</c:v>
                </c:pt>
                <c:pt idx="2">
                  <c:v>20.98</c:v>
                </c:pt>
                <c:pt idx="3">
                  <c:v>21.62</c:v>
                </c:pt>
                <c:pt idx="4">
                  <c:v>23.08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17.12</c:v>
                </c:pt>
                <c:pt idx="1">
                  <c:v>18.18</c:v>
                </c:pt>
                <c:pt idx="2">
                  <c:v>19.32</c:v>
                </c:pt>
                <c:pt idx="3">
                  <c:v>21.16</c:v>
                </c:pt>
                <c:pt idx="4">
                  <c:v>22.72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3.7</c:v>
                </c:pt>
                <c:pt idx="1">
                  <c:v>4.34</c:v>
                </c:pt>
                <c:pt idx="2">
                  <c:v>4.6900000000000004</c:v>
                </c:pt>
                <c:pt idx="3">
                  <c:v>4.72</c:v>
                </c:pt>
                <c:pt idx="4">
                  <c:v>5.76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248.37</c:v>
                </c:pt>
                <c:pt idx="1">
                  <c:v>217.7</c:v>
                </c:pt>
                <c:pt idx="2">
                  <c:v>295.16000000000003</c:v>
                </c:pt>
                <c:pt idx="3">
                  <c:v>339.55</c:v>
                </c:pt>
                <c:pt idx="4">
                  <c:v>327.38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365.18</c:v>
                </c:pt>
                <c:pt idx="1">
                  <c:v>327.77</c:v>
                </c:pt>
                <c:pt idx="2">
                  <c:v>338.02</c:v>
                </c:pt>
                <c:pt idx="3">
                  <c:v>345.94</c:v>
                </c:pt>
                <c:pt idx="4">
                  <c:v>329.7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379.3</c:v>
                </c:pt>
                <c:pt idx="1">
                  <c:v>395.01</c:v>
                </c:pt>
                <c:pt idx="2">
                  <c:v>412.55</c:v>
                </c:pt>
                <c:pt idx="3">
                  <c:v>424.69</c:v>
                </c:pt>
                <c:pt idx="4">
                  <c:v>441.52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371.65</c:v>
                </c:pt>
                <c:pt idx="1">
                  <c:v>397.1</c:v>
                </c:pt>
                <c:pt idx="2">
                  <c:v>379.91</c:v>
                </c:pt>
                <c:pt idx="3">
                  <c:v>386.61</c:v>
                </c:pt>
                <c:pt idx="4">
                  <c:v>381.56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111.08</c:v>
                </c:pt>
                <c:pt idx="1">
                  <c:v>112.52</c:v>
                </c:pt>
                <c:pt idx="2">
                  <c:v>104.2</c:v>
                </c:pt>
                <c:pt idx="3">
                  <c:v>109.32</c:v>
                </c:pt>
                <c:pt idx="4">
                  <c:v>101.48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98.77</c:v>
                </c:pt>
                <c:pt idx="1">
                  <c:v>95.79</c:v>
                </c:pt>
                <c:pt idx="2">
                  <c:v>98.3</c:v>
                </c:pt>
                <c:pt idx="3">
                  <c:v>93.82</c:v>
                </c:pt>
                <c:pt idx="4">
                  <c:v>95.04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259.23</c:v>
                </c:pt>
                <c:pt idx="1">
                  <c:v>255.07</c:v>
                </c:pt>
                <c:pt idx="2">
                  <c:v>276.57</c:v>
                </c:pt>
                <c:pt idx="3">
                  <c:v>264.47000000000003</c:v>
                </c:pt>
                <c:pt idx="4">
                  <c:v>285.85000000000002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173.67</c:v>
                </c:pt>
                <c:pt idx="1">
                  <c:v>171.13</c:v>
                </c:pt>
                <c:pt idx="2">
                  <c:v>173.7</c:v>
                </c:pt>
                <c:pt idx="3">
                  <c:v>178.94</c:v>
                </c:pt>
                <c:pt idx="4">
                  <c:v>180.19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J46"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2"/>
      <c r="P7" s="25" t="s">
        <v>2</v>
      </c>
      <c r="Q7" s="25"/>
      <c r="R7" s="25"/>
      <c r="S7" s="25"/>
      <c r="T7" s="25"/>
      <c r="U7" s="25"/>
      <c r="V7" s="25"/>
      <c r="W7" s="25" t="s">
        <v>12</v>
      </c>
      <c r="X7" s="25"/>
      <c r="Y7" s="25"/>
      <c r="Z7" s="25"/>
      <c r="AA7" s="25"/>
      <c r="AB7" s="25"/>
      <c r="AC7" s="25"/>
      <c r="AD7" s="25" t="s">
        <v>5</v>
      </c>
      <c r="AE7" s="25"/>
      <c r="AF7" s="25"/>
      <c r="AG7" s="25"/>
      <c r="AH7" s="25"/>
      <c r="AI7" s="25"/>
      <c r="AJ7" s="25"/>
      <c r="AK7" s="2"/>
      <c r="AL7" s="25" t="s">
        <v>13</v>
      </c>
      <c r="AM7" s="25"/>
      <c r="AN7" s="25"/>
      <c r="AO7" s="25"/>
      <c r="AP7" s="25"/>
      <c r="AQ7" s="25"/>
      <c r="AR7" s="25"/>
      <c r="AS7" s="25"/>
      <c r="AT7" s="5" t="s">
        <v>6</v>
      </c>
      <c r="AU7" s="13"/>
      <c r="AV7" s="13"/>
      <c r="AW7" s="13"/>
      <c r="AX7" s="13"/>
      <c r="AY7" s="13"/>
      <c r="AZ7" s="13"/>
      <c r="BA7" s="13"/>
      <c r="BB7" s="25" t="s">
        <v>16</v>
      </c>
      <c r="BC7" s="25"/>
      <c r="BD7" s="25"/>
      <c r="BE7" s="25"/>
      <c r="BF7" s="25"/>
      <c r="BG7" s="25"/>
      <c r="BH7" s="25"/>
      <c r="BI7" s="25"/>
      <c r="BJ7" s="3"/>
      <c r="BK7" s="3"/>
      <c r="BL7" s="35" t="s">
        <v>17</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50624</v>
      </c>
      <c r="AM8" s="29"/>
      <c r="AN8" s="29"/>
      <c r="AO8" s="29"/>
      <c r="AP8" s="29"/>
      <c r="AQ8" s="29"/>
      <c r="AR8" s="29"/>
      <c r="AS8" s="29"/>
      <c r="AT8" s="7">
        <f>データ!$S$6</f>
        <v>404.2</v>
      </c>
      <c r="AU8" s="15"/>
      <c r="AV8" s="15"/>
      <c r="AW8" s="15"/>
      <c r="AX8" s="15"/>
      <c r="AY8" s="15"/>
      <c r="AZ8" s="15"/>
      <c r="BA8" s="15"/>
      <c r="BB8" s="27">
        <f>データ!$T$6</f>
        <v>125.24</v>
      </c>
      <c r="BC8" s="27"/>
      <c r="BD8" s="27"/>
      <c r="BE8" s="27"/>
      <c r="BF8" s="27"/>
      <c r="BG8" s="27"/>
      <c r="BH8" s="27"/>
      <c r="BI8" s="27"/>
      <c r="BJ8" s="3"/>
      <c r="BK8" s="3"/>
      <c r="BL8" s="36" t="s">
        <v>11</v>
      </c>
      <c r="BM8" s="47"/>
      <c r="BN8" s="55" t="s">
        <v>19</v>
      </c>
      <c r="BO8" s="55"/>
      <c r="BP8" s="55"/>
      <c r="BQ8" s="55"/>
      <c r="BR8" s="55"/>
      <c r="BS8" s="55"/>
      <c r="BT8" s="55"/>
      <c r="BU8" s="55"/>
      <c r="BV8" s="55"/>
      <c r="BW8" s="55"/>
      <c r="BX8" s="55"/>
      <c r="BY8" s="59"/>
    </row>
    <row r="9" spans="1:78" ht="18.75" customHeight="1">
      <c r="A9" s="2"/>
      <c r="B9" s="5" t="s">
        <v>21</v>
      </c>
      <c r="C9" s="13"/>
      <c r="D9" s="13"/>
      <c r="E9" s="13"/>
      <c r="F9" s="13"/>
      <c r="G9" s="13"/>
      <c r="H9" s="13"/>
      <c r="I9" s="5" t="s">
        <v>23</v>
      </c>
      <c r="J9" s="13"/>
      <c r="K9" s="13"/>
      <c r="L9" s="13"/>
      <c r="M9" s="13"/>
      <c r="N9" s="13"/>
      <c r="O9" s="22"/>
      <c r="P9" s="25" t="s">
        <v>24</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15</v>
      </c>
      <c r="BC9" s="25"/>
      <c r="BD9" s="25"/>
      <c r="BE9" s="25"/>
      <c r="BF9" s="25"/>
      <c r="BG9" s="25"/>
      <c r="BH9" s="25"/>
      <c r="BI9" s="25"/>
      <c r="BJ9" s="3"/>
      <c r="BK9" s="3"/>
      <c r="BL9" s="37" t="s">
        <v>31</v>
      </c>
      <c r="BM9" s="48"/>
      <c r="BN9" s="56" t="s">
        <v>32</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54.97</v>
      </c>
      <c r="J10" s="15"/>
      <c r="K10" s="15"/>
      <c r="L10" s="15"/>
      <c r="M10" s="15"/>
      <c r="N10" s="15"/>
      <c r="O10" s="24"/>
      <c r="P10" s="27">
        <f>データ!$P$6</f>
        <v>91.42</v>
      </c>
      <c r="Q10" s="27"/>
      <c r="R10" s="27"/>
      <c r="S10" s="27"/>
      <c r="T10" s="27"/>
      <c r="U10" s="27"/>
      <c r="V10" s="27"/>
      <c r="W10" s="29">
        <f>データ!$Q$6</f>
        <v>4200</v>
      </c>
      <c r="X10" s="29"/>
      <c r="Y10" s="29"/>
      <c r="Z10" s="29"/>
      <c r="AA10" s="29"/>
      <c r="AB10" s="29"/>
      <c r="AC10" s="29"/>
      <c r="AD10" s="2"/>
      <c r="AE10" s="2"/>
      <c r="AF10" s="2"/>
      <c r="AG10" s="2"/>
      <c r="AH10" s="2"/>
      <c r="AI10" s="2"/>
      <c r="AJ10" s="2"/>
      <c r="AK10" s="2"/>
      <c r="AL10" s="29">
        <f>データ!$U$6</f>
        <v>45944</v>
      </c>
      <c r="AM10" s="29"/>
      <c r="AN10" s="29"/>
      <c r="AO10" s="29"/>
      <c r="AP10" s="29"/>
      <c r="AQ10" s="29"/>
      <c r="AR10" s="29"/>
      <c r="AS10" s="29"/>
      <c r="AT10" s="7">
        <f>データ!$V$6</f>
        <v>292.58</v>
      </c>
      <c r="AU10" s="15"/>
      <c r="AV10" s="15"/>
      <c r="AW10" s="15"/>
      <c r="AX10" s="15"/>
      <c r="AY10" s="15"/>
      <c r="AZ10" s="15"/>
      <c r="BA10" s="15"/>
      <c r="BB10" s="27">
        <f>データ!$W$6</f>
        <v>157.03</v>
      </c>
      <c r="BC10" s="27"/>
      <c r="BD10" s="27"/>
      <c r="BE10" s="27"/>
      <c r="BF10" s="27"/>
      <c r="BG10" s="27"/>
      <c r="BH10" s="27"/>
      <c r="BI10" s="27"/>
      <c r="BJ10" s="2"/>
      <c r="BK10" s="2"/>
      <c r="BL10" s="38" t="s">
        <v>34</v>
      </c>
      <c r="BM10" s="49"/>
      <c r="BN10" s="57" t="s">
        <v>36</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108</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8</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2"/>
      <c r="BN66" s="52"/>
      <c r="BO66" s="52"/>
      <c r="BP66" s="52"/>
      <c r="BQ66" s="52"/>
      <c r="BR66" s="52"/>
      <c r="BS66" s="52"/>
      <c r="BT66" s="52"/>
      <c r="BU66" s="52"/>
      <c r="BV66" s="52"/>
      <c r="BW66" s="52"/>
      <c r="BX66" s="52"/>
      <c r="BY66" s="52"/>
      <c r="BZ66" s="6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2"/>
      <c r="BN67" s="52"/>
      <c r="BO67" s="52"/>
      <c r="BP67" s="52"/>
      <c r="BQ67" s="52"/>
      <c r="BR67" s="52"/>
      <c r="BS67" s="52"/>
      <c r="BT67" s="52"/>
      <c r="BU67" s="52"/>
      <c r="BV67" s="52"/>
      <c r="BW67" s="52"/>
      <c r="BX67" s="52"/>
      <c r="BY67" s="52"/>
      <c r="BZ67" s="6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2"/>
      <c r="BN68" s="52"/>
      <c r="BO68" s="52"/>
      <c r="BP68" s="52"/>
      <c r="BQ68" s="52"/>
      <c r="BR68" s="52"/>
      <c r="BS68" s="52"/>
      <c r="BT68" s="52"/>
      <c r="BU68" s="52"/>
      <c r="BV68" s="52"/>
      <c r="BW68" s="52"/>
      <c r="BX68" s="52"/>
      <c r="BY68" s="52"/>
      <c r="BZ68" s="6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2"/>
      <c r="BN69" s="52"/>
      <c r="BO69" s="52"/>
      <c r="BP69" s="52"/>
      <c r="BQ69" s="52"/>
      <c r="BR69" s="52"/>
      <c r="BS69" s="52"/>
      <c r="BT69" s="52"/>
      <c r="BU69" s="52"/>
      <c r="BV69" s="52"/>
      <c r="BW69" s="52"/>
      <c r="BX69" s="52"/>
      <c r="BY69" s="52"/>
      <c r="BZ69" s="6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2"/>
      <c r="BN70" s="52"/>
      <c r="BO70" s="52"/>
      <c r="BP70" s="52"/>
      <c r="BQ70" s="52"/>
      <c r="BR70" s="52"/>
      <c r="BS70" s="52"/>
      <c r="BT70" s="52"/>
      <c r="BU70" s="52"/>
      <c r="BV70" s="52"/>
      <c r="BW70" s="52"/>
      <c r="BX70" s="52"/>
      <c r="BY70" s="52"/>
      <c r="BZ70" s="6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2"/>
      <c r="BN71" s="52"/>
      <c r="BO71" s="52"/>
      <c r="BP71" s="52"/>
      <c r="BQ71" s="52"/>
      <c r="BR71" s="52"/>
      <c r="BS71" s="52"/>
      <c r="BT71" s="52"/>
      <c r="BU71" s="52"/>
      <c r="BV71" s="52"/>
      <c r="BW71" s="52"/>
      <c r="BX71" s="52"/>
      <c r="BY71" s="52"/>
      <c r="BZ71" s="6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2"/>
      <c r="BN72" s="52"/>
      <c r="BO72" s="52"/>
      <c r="BP72" s="52"/>
      <c r="BQ72" s="52"/>
      <c r="BR72" s="52"/>
      <c r="BS72" s="52"/>
      <c r="BT72" s="52"/>
      <c r="BU72" s="52"/>
      <c r="BV72" s="52"/>
      <c r="BW72" s="52"/>
      <c r="BX72" s="52"/>
      <c r="BY72" s="52"/>
      <c r="BZ72" s="6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2"/>
      <c r="BN73" s="52"/>
      <c r="BO73" s="52"/>
      <c r="BP73" s="52"/>
      <c r="BQ73" s="52"/>
      <c r="BR73" s="52"/>
      <c r="BS73" s="52"/>
      <c r="BT73" s="52"/>
      <c r="BU73" s="52"/>
      <c r="BV73" s="52"/>
      <c r="BW73" s="52"/>
      <c r="BX73" s="52"/>
      <c r="BY73" s="52"/>
      <c r="BZ73" s="6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2"/>
      <c r="BN74" s="52"/>
      <c r="BO74" s="52"/>
      <c r="BP74" s="52"/>
      <c r="BQ74" s="52"/>
      <c r="BR74" s="52"/>
      <c r="BS74" s="52"/>
      <c r="BT74" s="52"/>
      <c r="BU74" s="52"/>
      <c r="BV74" s="52"/>
      <c r="BW74" s="52"/>
      <c r="BX74" s="52"/>
      <c r="BY74" s="52"/>
      <c r="BZ74" s="6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2"/>
      <c r="BN75" s="52"/>
      <c r="BO75" s="52"/>
      <c r="BP75" s="52"/>
      <c r="BQ75" s="52"/>
      <c r="BR75" s="52"/>
      <c r="BS75" s="52"/>
      <c r="BT75" s="52"/>
      <c r="BU75" s="52"/>
      <c r="BV75" s="52"/>
      <c r="BW75" s="52"/>
      <c r="BX75" s="52"/>
      <c r="BY75" s="52"/>
      <c r="BZ75" s="6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2"/>
      <c r="BN76" s="52"/>
      <c r="BO76" s="52"/>
      <c r="BP76" s="52"/>
      <c r="BQ76" s="52"/>
      <c r="BR76" s="52"/>
      <c r="BS76" s="52"/>
      <c r="BT76" s="52"/>
      <c r="BU76" s="52"/>
      <c r="BV76" s="52"/>
      <c r="BW76" s="52"/>
      <c r="BX76" s="52"/>
      <c r="BY76" s="52"/>
      <c r="BZ76" s="6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2"/>
      <c r="BN77" s="52"/>
      <c r="BO77" s="52"/>
      <c r="BP77" s="52"/>
      <c r="BQ77" s="52"/>
      <c r="BR77" s="52"/>
      <c r="BS77" s="52"/>
      <c r="BT77" s="52"/>
      <c r="BU77" s="52"/>
      <c r="BV77" s="52"/>
      <c r="BW77" s="52"/>
      <c r="BX77" s="52"/>
      <c r="BY77" s="52"/>
      <c r="BZ77" s="6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2"/>
      <c r="BN78" s="52"/>
      <c r="BO78" s="52"/>
      <c r="BP78" s="52"/>
      <c r="BQ78" s="52"/>
      <c r="BR78" s="52"/>
      <c r="BS78" s="52"/>
      <c r="BT78" s="52"/>
      <c r="BU78" s="52"/>
      <c r="BV78" s="52"/>
      <c r="BW78" s="52"/>
      <c r="BX78" s="52"/>
      <c r="BY78" s="52"/>
      <c r="BZ78" s="64"/>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2"/>
      <c r="BN79" s="52"/>
      <c r="BO79" s="52"/>
      <c r="BP79" s="52"/>
      <c r="BQ79" s="52"/>
      <c r="BR79" s="52"/>
      <c r="BS79" s="52"/>
      <c r="BT79" s="52"/>
      <c r="BU79" s="52"/>
      <c r="BV79" s="52"/>
      <c r="BW79" s="52"/>
      <c r="BX79" s="52"/>
      <c r="BY79" s="52"/>
      <c r="BZ79" s="64"/>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2"/>
      <c r="BN80" s="52"/>
      <c r="BO80" s="52"/>
      <c r="BP80" s="52"/>
      <c r="BQ80" s="52"/>
      <c r="BR80" s="52"/>
      <c r="BS80" s="52"/>
      <c r="BT80" s="52"/>
      <c r="BU80" s="52"/>
      <c r="BV80" s="52"/>
      <c r="BW80" s="52"/>
      <c r="BX80" s="52"/>
      <c r="BY80" s="52"/>
      <c r="BZ80" s="64"/>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2"/>
      <c r="BN81" s="52"/>
      <c r="BO81" s="52"/>
      <c r="BP81" s="52"/>
      <c r="BQ81" s="52"/>
      <c r="BR81" s="52"/>
      <c r="BS81" s="52"/>
      <c r="BT81" s="52"/>
      <c r="BU81" s="52"/>
      <c r="BV81" s="52"/>
      <c r="BW81" s="52"/>
      <c r="BX81" s="52"/>
      <c r="BY81" s="52"/>
      <c r="BZ81" s="64"/>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43</v>
      </c>
      <c r="C84" s="12"/>
      <c r="D84" s="12"/>
      <c r="E84" s="12" t="s">
        <v>44</v>
      </c>
      <c r="F84" s="12" t="s">
        <v>46</v>
      </c>
      <c r="G84" s="12" t="s">
        <v>48</v>
      </c>
      <c r="H84" s="12" t="s">
        <v>42</v>
      </c>
      <c r="I84" s="12" t="s">
        <v>7</v>
      </c>
      <c r="J84" s="12" t="s">
        <v>26</v>
      </c>
      <c r="K84" s="12" t="s">
        <v>49</v>
      </c>
      <c r="L84" s="12" t="s">
        <v>50</v>
      </c>
      <c r="M84" s="12" t="s">
        <v>33</v>
      </c>
      <c r="N84" s="12" t="s">
        <v>52</v>
      </c>
      <c r="O84" s="12" t="s">
        <v>54</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vad/BQ5jfWZwmZ0j8YIL/emuGItBsDIk+WkLj4g2WBRNKQybH4VhN5OONRs7gdxBlx/D8WIqDgiqfQvEM1ZmXg==" saltValue="VZFla5I/RM7ljSJ+9Vwpd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47</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56</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18</v>
      </c>
      <c r="B3" s="70" t="s">
        <v>51</v>
      </c>
      <c r="C3" s="70" t="s">
        <v>58</v>
      </c>
      <c r="D3" s="70" t="s">
        <v>59</v>
      </c>
      <c r="E3" s="70" t="s">
        <v>4</v>
      </c>
      <c r="F3" s="70" t="s">
        <v>3</v>
      </c>
      <c r="G3" s="70" t="s">
        <v>25</v>
      </c>
      <c r="H3" s="77" t="s">
        <v>30</v>
      </c>
      <c r="I3" s="80"/>
      <c r="J3" s="80"/>
      <c r="K3" s="80"/>
      <c r="L3" s="80"/>
      <c r="M3" s="80"/>
      <c r="N3" s="80"/>
      <c r="O3" s="80"/>
      <c r="P3" s="80"/>
      <c r="Q3" s="80"/>
      <c r="R3" s="80"/>
      <c r="S3" s="80"/>
      <c r="T3" s="80"/>
      <c r="U3" s="80"/>
      <c r="V3" s="80"/>
      <c r="W3" s="84"/>
      <c r="X3" s="86" t="s">
        <v>55</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9</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60</v>
      </c>
      <c r="B4" s="71"/>
      <c r="C4" s="71"/>
      <c r="D4" s="71"/>
      <c r="E4" s="71"/>
      <c r="F4" s="71"/>
      <c r="G4" s="71"/>
      <c r="H4" s="78"/>
      <c r="I4" s="81"/>
      <c r="J4" s="81"/>
      <c r="K4" s="81"/>
      <c r="L4" s="81"/>
      <c r="M4" s="81"/>
      <c r="N4" s="81"/>
      <c r="O4" s="81"/>
      <c r="P4" s="81"/>
      <c r="Q4" s="81"/>
      <c r="R4" s="81"/>
      <c r="S4" s="81"/>
      <c r="T4" s="81"/>
      <c r="U4" s="81"/>
      <c r="V4" s="81"/>
      <c r="W4" s="85"/>
      <c r="X4" s="87" t="s">
        <v>53</v>
      </c>
      <c r="Y4" s="87"/>
      <c r="Z4" s="87"/>
      <c r="AA4" s="87"/>
      <c r="AB4" s="87"/>
      <c r="AC4" s="87"/>
      <c r="AD4" s="87"/>
      <c r="AE4" s="87"/>
      <c r="AF4" s="87"/>
      <c r="AG4" s="87"/>
      <c r="AH4" s="87"/>
      <c r="AI4" s="87" t="s">
        <v>45</v>
      </c>
      <c r="AJ4" s="87"/>
      <c r="AK4" s="87"/>
      <c r="AL4" s="87"/>
      <c r="AM4" s="87"/>
      <c r="AN4" s="87"/>
      <c r="AO4" s="87"/>
      <c r="AP4" s="87"/>
      <c r="AQ4" s="87"/>
      <c r="AR4" s="87"/>
      <c r="AS4" s="87"/>
      <c r="AT4" s="87" t="s">
        <v>39</v>
      </c>
      <c r="AU4" s="87"/>
      <c r="AV4" s="87"/>
      <c r="AW4" s="87"/>
      <c r="AX4" s="87"/>
      <c r="AY4" s="87"/>
      <c r="AZ4" s="87"/>
      <c r="BA4" s="87"/>
      <c r="BB4" s="87"/>
      <c r="BC4" s="87"/>
      <c r="BD4" s="87"/>
      <c r="BE4" s="87" t="s">
        <v>61</v>
      </c>
      <c r="BF4" s="87"/>
      <c r="BG4" s="87"/>
      <c r="BH4" s="87"/>
      <c r="BI4" s="87"/>
      <c r="BJ4" s="87"/>
      <c r="BK4" s="87"/>
      <c r="BL4" s="87"/>
      <c r="BM4" s="87"/>
      <c r="BN4" s="87"/>
      <c r="BO4" s="87"/>
      <c r="BP4" s="87" t="s">
        <v>35</v>
      </c>
      <c r="BQ4" s="87"/>
      <c r="BR4" s="87"/>
      <c r="BS4" s="87"/>
      <c r="BT4" s="87"/>
      <c r="BU4" s="87"/>
      <c r="BV4" s="87"/>
      <c r="BW4" s="87"/>
      <c r="BX4" s="87"/>
      <c r="BY4" s="87"/>
      <c r="BZ4" s="87"/>
      <c r="CA4" s="87" t="s">
        <v>63</v>
      </c>
      <c r="CB4" s="87"/>
      <c r="CC4" s="87"/>
      <c r="CD4" s="87"/>
      <c r="CE4" s="87"/>
      <c r="CF4" s="87"/>
      <c r="CG4" s="87"/>
      <c r="CH4" s="87"/>
      <c r="CI4" s="87"/>
      <c r="CJ4" s="87"/>
      <c r="CK4" s="87"/>
      <c r="CL4" s="87" t="s">
        <v>64</v>
      </c>
      <c r="CM4" s="87"/>
      <c r="CN4" s="87"/>
      <c r="CO4" s="87"/>
      <c r="CP4" s="87"/>
      <c r="CQ4" s="87"/>
      <c r="CR4" s="87"/>
      <c r="CS4" s="87"/>
      <c r="CT4" s="87"/>
      <c r="CU4" s="87"/>
      <c r="CV4" s="87"/>
      <c r="CW4" s="87" t="s">
        <v>66</v>
      </c>
      <c r="CX4" s="87"/>
      <c r="CY4" s="87"/>
      <c r="CZ4" s="87"/>
      <c r="DA4" s="87"/>
      <c r="DB4" s="87"/>
      <c r="DC4" s="87"/>
      <c r="DD4" s="87"/>
      <c r="DE4" s="87"/>
      <c r="DF4" s="87"/>
      <c r="DG4" s="87"/>
      <c r="DH4" s="87" t="s">
        <v>67</v>
      </c>
      <c r="DI4" s="87"/>
      <c r="DJ4" s="87"/>
      <c r="DK4" s="87"/>
      <c r="DL4" s="87"/>
      <c r="DM4" s="87"/>
      <c r="DN4" s="87"/>
      <c r="DO4" s="87"/>
      <c r="DP4" s="87"/>
      <c r="DQ4" s="87"/>
      <c r="DR4" s="87"/>
      <c r="DS4" s="87" t="s">
        <v>62</v>
      </c>
      <c r="DT4" s="87"/>
      <c r="DU4" s="87"/>
      <c r="DV4" s="87"/>
      <c r="DW4" s="87"/>
      <c r="DX4" s="87"/>
      <c r="DY4" s="87"/>
      <c r="DZ4" s="87"/>
      <c r="EA4" s="87"/>
      <c r="EB4" s="87"/>
      <c r="EC4" s="87"/>
      <c r="ED4" s="87" t="s">
        <v>68</v>
      </c>
      <c r="EE4" s="87"/>
      <c r="EF4" s="87"/>
      <c r="EG4" s="87"/>
      <c r="EH4" s="87"/>
      <c r="EI4" s="87"/>
      <c r="EJ4" s="87"/>
      <c r="EK4" s="87"/>
      <c r="EL4" s="87"/>
      <c r="EM4" s="87"/>
      <c r="EN4" s="87"/>
    </row>
    <row r="5" spans="1:144">
      <c r="A5" s="68" t="s">
        <v>28</v>
      </c>
      <c r="B5" s="72"/>
      <c r="C5" s="72"/>
      <c r="D5" s="72"/>
      <c r="E5" s="72"/>
      <c r="F5" s="72"/>
      <c r="G5" s="72"/>
      <c r="H5" s="79" t="s">
        <v>57</v>
      </c>
      <c r="I5" s="79" t="s">
        <v>69</v>
      </c>
      <c r="J5" s="79" t="s">
        <v>70</v>
      </c>
      <c r="K5" s="79" t="s">
        <v>71</v>
      </c>
      <c r="L5" s="79" t="s">
        <v>72</v>
      </c>
      <c r="M5" s="79" t="s">
        <v>5</v>
      </c>
      <c r="N5" s="79" t="s">
        <v>73</v>
      </c>
      <c r="O5" s="79" t="s">
        <v>74</v>
      </c>
      <c r="P5" s="79" t="s">
        <v>75</v>
      </c>
      <c r="Q5" s="79" t="s">
        <v>76</v>
      </c>
      <c r="R5" s="79" t="s">
        <v>77</v>
      </c>
      <c r="S5" s="79" t="s">
        <v>78</v>
      </c>
      <c r="T5" s="79" t="s">
        <v>65</v>
      </c>
      <c r="U5" s="79" t="s">
        <v>79</v>
      </c>
      <c r="V5" s="79" t="s">
        <v>80</v>
      </c>
      <c r="W5" s="79" t="s">
        <v>81</v>
      </c>
      <c r="X5" s="79" t="s">
        <v>82</v>
      </c>
      <c r="Y5" s="79" t="s">
        <v>83</v>
      </c>
      <c r="Z5" s="79" t="s">
        <v>84</v>
      </c>
      <c r="AA5" s="79" t="s">
        <v>85</v>
      </c>
      <c r="AB5" s="79" t="s">
        <v>86</v>
      </c>
      <c r="AC5" s="79" t="s">
        <v>87</v>
      </c>
      <c r="AD5" s="79" t="s">
        <v>89</v>
      </c>
      <c r="AE5" s="79" t="s">
        <v>90</v>
      </c>
      <c r="AF5" s="79" t="s">
        <v>91</v>
      </c>
      <c r="AG5" s="79" t="s">
        <v>92</v>
      </c>
      <c r="AH5" s="79" t="s">
        <v>43</v>
      </c>
      <c r="AI5" s="79" t="s">
        <v>82</v>
      </c>
      <c r="AJ5" s="79" t="s">
        <v>83</v>
      </c>
      <c r="AK5" s="79" t="s">
        <v>84</v>
      </c>
      <c r="AL5" s="79" t="s">
        <v>85</v>
      </c>
      <c r="AM5" s="79" t="s">
        <v>86</v>
      </c>
      <c r="AN5" s="79" t="s">
        <v>87</v>
      </c>
      <c r="AO5" s="79" t="s">
        <v>89</v>
      </c>
      <c r="AP5" s="79" t="s">
        <v>90</v>
      </c>
      <c r="AQ5" s="79" t="s">
        <v>91</v>
      </c>
      <c r="AR5" s="79" t="s">
        <v>92</v>
      </c>
      <c r="AS5" s="79" t="s">
        <v>88</v>
      </c>
      <c r="AT5" s="79" t="s">
        <v>82</v>
      </c>
      <c r="AU5" s="79" t="s">
        <v>83</v>
      </c>
      <c r="AV5" s="79" t="s">
        <v>84</v>
      </c>
      <c r="AW5" s="79" t="s">
        <v>85</v>
      </c>
      <c r="AX5" s="79" t="s">
        <v>86</v>
      </c>
      <c r="AY5" s="79" t="s">
        <v>87</v>
      </c>
      <c r="AZ5" s="79" t="s">
        <v>89</v>
      </c>
      <c r="BA5" s="79" t="s">
        <v>90</v>
      </c>
      <c r="BB5" s="79" t="s">
        <v>91</v>
      </c>
      <c r="BC5" s="79" t="s">
        <v>92</v>
      </c>
      <c r="BD5" s="79" t="s">
        <v>88</v>
      </c>
      <c r="BE5" s="79" t="s">
        <v>82</v>
      </c>
      <c r="BF5" s="79" t="s">
        <v>83</v>
      </c>
      <c r="BG5" s="79" t="s">
        <v>84</v>
      </c>
      <c r="BH5" s="79" t="s">
        <v>85</v>
      </c>
      <c r="BI5" s="79" t="s">
        <v>86</v>
      </c>
      <c r="BJ5" s="79" t="s">
        <v>87</v>
      </c>
      <c r="BK5" s="79" t="s">
        <v>89</v>
      </c>
      <c r="BL5" s="79" t="s">
        <v>90</v>
      </c>
      <c r="BM5" s="79" t="s">
        <v>91</v>
      </c>
      <c r="BN5" s="79" t="s">
        <v>92</v>
      </c>
      <c r="BO5" s="79" t="s">
        <v>88</v>
      </c>
      <c r="BP5" s="79" t="s">
        <v>82</v>
      </c>
      <c r="BQ5" s="79" t="s">
        <v>83</v>
      </c>
      <c r="BR5" s="79" t="s">
        <v>84</v>
      </c>
      <c r="BS5" s="79" t="s">
        <v>85</v>
      </c>
      <c r="BT5" s="79" t="s">
        <v>86</v>
      </c>
      <c r="BU5" s="79" t="s">
        <v>87</v>
      </c>
      <c r="BV5" s="79" t="s">
        <v>89</v>
      </c>
      <c r="BW5" s="79" t="s">
        <v>90</v>
      </c>
      <c r="BX5" s="79" t="s">
        <v>91</v>
      </c>
      <c r="BY5" s="79" t="s">
        <v>92</v>
      </c>
      <c r="BZ5" s="79" t="s">
        <v>88</v>
      </c>
      <c r="CA5" s="79" t="s">
        <v>82</v>
      </c>
      <c r="CB5" s="79" t="s">
        <v>83</v>
      </c>
      <c r="CC5" s="79" t="s">
        <v>84</v>
      </c>
      <c r="CD5" s="79" t="s">
        <v>85</v>
      </c>
      <c r="CE5" s="79" t="s">
        <v>86</v>
      </c>
      <c r="CF5" s="79" t="s">
        <v>87</v>
      </c>
      <c r="CG5" s="79" t="s">
        <v>89</v>
      </c>
      <c r="CH5" s="79" t="s">
        <v>90</v>
      </c>
      <c r="CI5" s="79" t="s">
        <v>91</v>
      </c>
      <c r="CJ5" s="79" t="s">
        <v>92</v>
      </c>
      <c r="CK5" s="79" t="s">
        <v>88</v>
      </c>
      <c r="CL5" s="79" t="s">
        <v>82</v>
      </c>
      <c r="CM5" s="79" t="s">
        <v>83</v>
      </c>
      <c r="CN5" s="79" t="s">
        <v>84</v>
      </c>
      <c r="CO5" s="79" t="s">
        <v>85</v>
      </c>
      <c r="CP5" s="79" t="s">
        <v>86</v>
      </c>
      <c r="CQ5" s="79" t="s">
        <v>87</v>
      </c>
      <c r="CR5" s="79" t="s">
        <v>89</v>
      </c>
      <c r="CS5" s="79" t="s">
        <v>90</v>
      </c>
      <c r="CT5" s="79" t="s">
        <v>91</v>
      </c>
      <c r="CU5" s="79" t="s">
        <v>92</v>
      </c>
      <c r="CV5" s="79" t="s">
        <v>88</v>
      </c>
      <c r="CW5" s="79" t="s">
        <v>82</v>
      </c>
      <c r="CX5" s="79" t="s">
        <v>83</v>
      </c>
      <c r="CY5" s="79" t="s">
        <v>84</v>
      </c>
      <c r="CZ5" s="79" t="s">
        <v>85</v>
      </c>
      <c r="DA5" s="79" t="s">
        <v>86</v>
      </c>
      <c r="DB5" s="79" t="s">
        <v>87</v>
      </c>
      <c r="DC5" s="79" t="s">
        <v>89</v>
      </c>
      <c r="DD5" s="79" t="s">
        <v>90</v>
      </c>
      <c r="DE5" s="79" t="s">
        <v>91</v>
      </c>
      <c r="DF5" s="79" t="s">
        <v>92</v>
      </c>
      <c r="DG5" s="79" t="s">
        <v>88</v>
      </c>
      <c r="DH5" s="79" t="s">
        <v>82</v>
      </c>
      <c r="DI5" s="79" t="s">
        <v>83</v>
      </c>
      <c r="DJ5" s="79" t="s">
        <v>84</v>
      </c>
      <c r="DK5" s="79" t="s">
        <v>85</v>
      </c>
      <c r="DL5" s="79" t="s">
        <v>86</v>
      </c>
      <c r="DM5" s="79" t="s">
        <v>87</v>
      </c>
      <c r="DN5" s="79" t="s">
        <v>89</v>
      </c>
      <c r="DO5" s="79" t="s">
        <v>90</v>
      </c>
      <c r="DP5" s="79" t="s">
        <v>91</v>
      </c>
      <c r="DQ5" s="79" t="s">
        <v>92</v>
      </c>
      <c r="DR5" s="79" t="s">
        <v>88</v>
      </c>
      <c r="DS5" s="79" t="s">
        <v>82</v>
      </c>
      <c r="DT5" s="79" t="s">
        <v>83</v>
      </c>
      <c r="DU5" s="79" t="s">
        <v>84</v>
      </c>
      <c r="DV5" s="79" t="s">
        <v>85</v>
      </c>
      <c r="DW5" s="79" t="s">
        <v>86</v>
      </c>
      <c r="DX5" s="79" t="s">
        <v>87</v>
      </c>
      <c r="DY5" s="79" t="s">
        <v>89</v>
      </c>
      <c r="DZ5" s="79" t="s">
        <v>90</v>
      </c>
      <c r="EA5" s="79" t="s">
        <v>91</v>
      </c>
      <c r="EB5" s="79" t="s">
        <v>92</v>
      </c>
      <c r="EC5" s="79" t="s">
        <v>88</v>
      </c>
      <c r="ED5" s="79" t="s">
        <v>82</v>
      </c>
      <c r="EE5" s="79" t="s">
        <v>83</v>
      </c>
      <c r="EF5" s="79" t="s">
        <v>84</v>
      </c>
      <c r="EG5" s="79" t="s">
        <v>85</v>
      </c>
      <c r="EH5" s="79" t="s">
        <v>86</v>
      </c>
      <c r="EI5" s="79" t="s">
        <v>87</v>
      </c>
      <c r="EJ5" s="79" t="s">
        <v>89</v>
      </c>
      <c r="EK5" s="79" t="s">
        <v>90</v>
      </c>
      <c r="EL5" s="79" t="s">
        <v>91</v>
      </c>
      <c r="EM5" s="79" t="s">
        <v>92</v>
      </c>
      <c r="EN5" s="79" t="s">
        <v>88</v>
      </c>
    </row>
    <row r="6" spans="1:144" s="67" customFormat="1">
      <c r="A6" s="68" t="s">
        <v>93</v>
      </c>
      <c r="B6" s="73">
        <f t="shared" ref="B6:W6" si="1">B7</f>
        <v>2023</v>
      </c>
      <c r="C6" s="73">
        <f t="shared" si="1"/>
        <v>22055</v>
      </c>
      <c r="D6" s="73">
        <f t="shared" si="1"/>
        <v>46</v>
      </c>
      <c r="E6" s="73">
        <f t="shared" si="1"/>
        <v>1</v>
      </c>
      <c r="F6" s="73">
        <f t="shared" si="1"/>
        <v>0</v>
      </c>
      <c r="G6" s="73">
        <f t="shared" si="1"/>
        <v>1</v>
      </c>
      <c r="H6" s="73" t="str">
        <f t="shared" si="1"/>
        <v>青森県　五所川原市</v>
      </c>
      <c r="I6" s="73" t="str">
        <f t="shared" si="1"/>
        <v>法適用</v>
      </c>
      <c r="J6" s="73" t="str">
        <f t="shared" si="1"/>
        <v>水道事業</v>
      </c>
      <c r="K6" s="73" t="str">
        <f t="shared" si="1"/>
        <v>末端給水事業</v>
      </c>
      <c r="L6" s="73" t="str">
        <f t="shared" si="1"/>
        <v>A5</v>
      </c>
      <c r="M6" s="73" t="str">
        <f t="shared" si="1"/>
        <v>非設置</v>
      </c>
      <c r="N6" s="82" t="str">
        <f t="shared" si="1"/>
        <v>-</v>
      </c>
      <c r="O6" s="82">
        <f t="shared" si="1"/>
        <v>54.97</v>
      </c>
      <c r="P6" s="82">
        <f t="shared" si="1"/>
        <v>91.42</v>
      </c>
      <c r="Q6" s="82">
        <f t="shared" si="1"/>
        <v>4200</v>
      </c>
      <c r="R6" s="82">
        <f t="shared" si="1"/>
        <v>50624</v>
      </c>
      <c r="S6" s="82">
        <f t="shared" si="1"/>
        <v>404.2</v>
      </c>
      <c r="T6" s="82">
        <f t="shared" si="1"/>
        <v>125.24</v>
      </c>
      <c r="U6" s="82">
        <f t="shared" si="1"/>
        <v>45944</v>
      </c>
      <c r="V6" s="82">
        <f t="shared" si="1"/>
        <v>292.58</v>
      </c>
      <c r="W6" s="82">
        <f t="shared" si="1"/>
        <v>157.03</v>
      </c>
      <c r="X6" s="88">
        <f t="shared" ref="X6:AG6" si="2">IF(X7="",NA(),X7)</f>
        <v>113.68</v>
      </c>
      <c r="Y6" s="88">
        <f t="shared" si="2"/>
        <v>114.91</v>
      </c>
      <c r="Z6" s="88">
        <f t="shared" si="2"/>
        <v>106.37</v>
      </c>
      <c r="AA6" s="88">
        <f t="shared" si="2"/>
        <v>111.6</v>
      </c>
      <c r="AB6" s="88">
        <f t="shared" si="2"/>
        <v>103.79</v>
      </c>
      <c r="AC6" s="88">
        <f t="shared" si="2"/>
        <v>109.01</v>
      </c>
      <c r="AD6" s="88">
        <f t="shared" si="2"/>
        <v>108.83</v>
      </c>
      <c r="AE6" s="88">
        <f t="shared" si="2"/>
        <v>109.23</v>
      </c>
      <c r="AF6" s="88">
        <f t="shared" si="2"/>
        <v>108.04</v>
      </c>
      <c r="AG6" s="88">
        <f t="shared" si="2"/>
        <v>107.49</v>
      </c>
      <c r="AH6" s="82" t="str">
        <f>IF(AH7="","",IF(AH7="-","【-】","【"&amp;SUBSTITUTE(TEXT(AH7,"#,##0.00"),"-","△")&amp;"】"))</f>
        <v>【108.24】</v>
      </c>
      <c r="AI6" s="82">
        <f t="shared" ref="AI6:AR6" si="3">IF(AI7="",NA(),AI7)</f>
        <v>0</v>
      </c>
      <c r="AJ6" s="82">
        <f t="shared" si="3"/>
        <v>0</v>
      </c>
      <c r="AK6" s="82">
        <f t="shared" si="3"/>
        <v>0</v>
      </c>
      <c r="AL6" s="82">
        <f t="shared" si="3"/>
        <v>0</v>
      </c>
      <c r="AM6" s="82">
        <f t="shared" si="3"/>
        <v>0</v>
      </c>
      <c r="AN6" s="88">
        <f t="shared" si="3"/>
        <v>3.7</v>
      </c>
      <c r="AO6" s="88">
        <f t="shared" si="3"/>
        <v>4.34</v>
      </c>
      <c r="AP6" s="88">
        <f t="shared" si="3"/>
        <v>4.6900000000000004</v>
      </c>
      <c r="AQ6" s="88">
        <f t="shared" si="3"/>
        <v>4.72</v>
      </c>
      <c r="AR6" s="88">
        <f t="shared" si="3"/>
        <v>5.76</v>
      </c>
      <c r="AS6" s="82" t="str">
        <f>IF(AS7="","",IF(AS7="-","【-】","【"&amp;SUBSTITUTE(TEXT(AS7,"#,##0.00"),"-","△")&amp;"】"))</f>
        <v>【1.50】</v>
      </c>
      <c r="AT6" s="88">
        <f t="shared" ref="AT6:BC6" si="4">IF(AT7="",NA(),AT7)</f>
        <v>248.37</v>
      </c>
      <c r="AU6" s="88">
        <f t="shared" si="4"/>
        <v>217.7</v>
      </c>
      <c r="AV6" s="88">
        <f t="shared" si="4"/>
        <v>295.16000000000003</v>
      </c>
      <c r="AW6" s="88">
        <f t="shared" si="4"/>
        <v>339.55</v>
      </c>
      <c r="AX6" s="88">
        <f t="shared" si="4"/>
        <v>327.38</v>
      </c>
      <c r="AY6" s="88">
        <f t="shared" si="4"/>
        <v>365.18</v>
      </c>
      <c r="AZ6" s="88">
        <f t="shared" si="4"/>
        <v>327.77</v>
      </c>
      <c r="BA6" s="88">
        <f t="shared" si="4"/>
        <v>338.02</v>
      </c>
      <c r="BB6" s="88">
        <f t="shared" si="4"/>
        <v>345.94</v>
      </c>
      <c r="BC6" s="88">
        <f t="shared" si="4"/>
        <v>329.7</v>
      </c>
      <c r="BD6" s="82" t="str">
        <f>IF(BD7="","",IF(BD7="-","【-】","【"&amp;SUBSTITUTE(TEXT(BD7,"#,##0.00"),"-","△")&amp;"】"))</f>
        <v>【243.36】</v>
      </c>
      <c r="BE6" s="88">
        <f t="shared" ref="BE6:BN6" si="5">IF(BE7="",NA(),BE7)</f>
        <v>379.3</v>
      </c>
      <c r="BF6" s="88">
        <f t="shared" si="5"/>
        <v>395.01</v>
      </c>
      <c r="BG6" s="88">
        <f t="shared" si="5"/>
        <v>412.55</v>
      </c>
      <c r="BH6" s="88">
        <f t="shared" si="5"/>
        <v>424.69</v>
      </c>
      <c r="BI6" s="88">
        <f t="shared" si="5"/>
        <v>441.52</v>
      </c>
      <c r="BJ6" s="88">
        <f t="shared" si="5"/>
        <v>371.65</v>
      </c>
      <c r="BK6" s="88">
        <f t="shared" si="5"/>
        <v>397.1</v>
      </c>
      <c r="BL6" s="88">
        <f t="shared" si="5"/>
        <v>379.91</v>
      </c>
      <c r="BM6" s="88">
        <f t="shared" si="5"/>
        <v>386.61</v>
      </c>
      <c r="BN6" s="88">
        <f t="shared" si="5"/>
        <v>381.56</v>
      </c>
      <c r="BO6" s="82" t="str">
        <f>IF(BO7="","",IF(BO7="-","【-】","【"&amp;SUBSTITUTE(TEXT(BO7,"#,##0.00"),"-","△")&amp;"】"))</f>
        <v>【265.93】</v>
      </c>
      <c r="BP6" s="88">
        <f t="shared" ref="BP6:BY6" si="6">IF(BP7="",NA(),BP7)</f>
        <v>111.08</v>
      </c>
      <c r="BQ6" s="88">
        <f t="shared" si="6"/>
        <v>112.52</v>
      </c>
      <c r="BR6" s="88">
        <f t="shared" si="6"/>
        <v>104.2</v>
      </c>
      <c r="BS6" s="88">
        <f t="shared" si="6"/>
        <v>109.32</v>
      </c>
      <c r="BT6" s="88">
        <f t="shared" si="6"/>
        <v>101.48</v>
      </c>
      <c r="BU6" s="88">
        <f t="shared" si="6"/>
        <v>98.77</v>
      </c>
      <c r="BV6" s="88">
        <f t="shared" si="6"/>
        <v>95.79</v>
      </c>
      <c r="BW6" s="88">
        <f t="shared" si="6"/>
        <v>98.3</v>
      </c>
      <c r="BX6" s="88">
        <f t="shared" si="6"/>
        <v>93.82</v>
      </c>
      <c r="BY6" s="88">
        <f t="shared" si="6"/>
        <v>95.04</v>
      </c>
      <c r="BZ6" s="82" t="str">
        <f>IF(BZ7="","",IF(BZ7="-","【-】","【"&amp;SUBSTITUTE(TEXT(BZ7,"#,##0.00"),"-","△")&amp;"】"))</f>
        <v>【97.82】</v>
      </c>
      <c r="CA6" s="88">
        <f t="shared" ref="CA6:CJ6" si="7">IF(CA7="",NA(),CA7)</f>
        <v>259.23</v>
      </c>
      <c r="CB6" s="88">
        <f t="shared" si="7"/>
        <v>255.07</v>
      </c>
      <c r="CC6" s="88">
        <f t="shared" si="7"/>
        <v>276.57</v>
      </c>
      <c r="CD6" s="88">
        <f t="shared" si="7"/>
        <v>264.47000000000003</v>
      </c>
      <c r="CE6" s="88">
        <f t="shared" si="7"/>
        <v>285.85000000000002</v>
      </c>
      <c r="CF6" s="88">
        <f t="shared" si="7"/>
        <v>173.67</v>
      </c>
      <c r="CG6" s="88">
        <f t="shared" si="7"/>
        <v>171.13</v>
      </c>
      <c r="CH6" s="88">
        <f t="shared" si="7"/>
        <v>173.7</v>
      </c>
      <c r="CI6" s="88">
        <f t="shared" si="7"/>
        <v>178.94</v>
      </c>
      <c r="CJ6" s="88">
        <f t="shared" si="7"/>
        <v>180.19</v>
      </c>
      <c r="CK6" s="82" t="str">
        <f>IF(CK7="","",IF(CK7="-","【-】","【"&amp;SUBSTITUTE(TEXT(CK7,"#,##0.00"),"-","△")&amp;"】"))</f>
        <v>【177.56】</v>
      </c>
      <c r="CL6" s="88">
        <f t="shared" ref="CL6:CU6" si="8">IF(CL7="",NA(),CL7)</f>
        <v>51.01</v>
      </c>
      <c r="CM6" s="88">
        <f t="shared" si="8"/>
        <v>50.3</v>
      </c>
      <c r="CN6" s="88">
        <f t="shared" si="8"/>
        <v>53.1</v>
      </c>
      <c r="CO6" s="88">
        <f t="shared" si="8"/>
        <v>52.06</v>
      </c>
      <c r="CP6" s="88">
        <f t="shared" si="8"/>
        <v>46.75</v>
      </c>
      <c r="CQ6" s="88">
        <f t="shared" si="8"/>
        <v>59.67</v>
      </c>
      <c r="CR6" s="88">
        <f t="shared" si="8"/>
        <v>60.12</v>
      </c>
      <c r="CS6" s="88">
        <f t="shared" si="8"/>
        <v>60.34</v>
      </c>
      <c r="CT6" s="88">
        <f t="shared" si="8"/>
        <v>59.54</v>
      </c>
      <c r="CU6" s="88">
        <f t="shared" si="8"/>
        <v>59.26</v>
      </c>
      <c r="CV6" s="82" t="str">
        <f>IF(CV7="","",IF(CV7="-","【-】","【"&amp;SUBSTITUTE(TEXT(CV7,"#,##0.00"),"-","△")&amp;"】"))</f>
        <v>【59.81】</v>
      </c>
      <c r="CW6" s="88">
        <f t="shared" ref="CW6:DF6" si="9">IF(CW7="",NA(),CW7)</f>
        <v>82.57</v>
      </c>
      <c r="CX6" s="88">
        <f t="shared" si="9"/>
        <v>83.59</v>
      </c>
      <c r="CY6" s="88">
        <f t="shared" si="9"/>
        <v>83.62</v>
      </c>
      <c r="CZ6" s="88">
        <f t="shared" si="9"/>
        <v>83.82</v>
      </c>
      <c r="DA6" s="88">
        <f t="shared" si="9"/>
        <v>84.67</v>
      </c>
      <c r="DB6" s="88">
        <f t="shared" si="9"/>
        <v>84.6</v>
      </c>
      <c r="DC6" s="88">
        <f t="shared" si="9"/>
        <v>84.24</v>
      </c>
      <c r="DD6" s="88">
        <f t="shared" si="9"/>
        <v>84.19</v>
      </c>
      <c r="DE6" s="88">
        <f t="shared" si="9"/>
        <v>83.93</v>
      </c>
      <c r="DF6" s="88">
        <f t="shared" si="9"/>
        <v>83.84</v>
      </c>
      <c r="DG6" s="82" t="str">
        <f>IF(DG7="","",IF(DG7="-","【-】","【"&amp;SUBSTITUTE(TEXT(DG7,"#,##0.00"),"-","△")&amp;"】"))</f>
        <v>【89.42】</v>
      </c>
      <c r="DH6" s="88">
        <f t="shared" ref="DH6:DQ6" si="10">IF(DH7="",NA(),DH7)</f>
        <v>51.06</v>
      </c>
      <c r="DI6" s="88">
        <f t="shared" si="10"/>
        <v>52.14</v>
      </c>
      <c r="DJ6" s="88">
        <f t="shared" si="10"/>
        <v>51.55</v>
      </c>
      <c r="DK6" s="88">
        <f t="shared" si="10"/>
        <v>52.38</v>
      </c>
      <c r="DL6" s="88">
        <f t="shared" si="10"/>
        <v>52.68</v>
      </c>
      <c r="DM6" s="88">
        <f t="shared" si="10"/>
        <v>48.17</v>
      </c>
      <c r="DN6" s="88">
        <f t="shared" si="10"/>
        <v>48.83</v>
      </c>
      <c r="DO6" s="88">
        <f t="shared" si="10"/>
        <v>49.96</v>
      </c>
      <c r="DP6" s="88">
        <f t="shared" si="10"/>
        <v>50.82</v>
      </c>
      <c r="DQ6" s="88">
        <f t="shared" si="10"/>
        <v>51.82</v>
      </c>
      <c r="DR6" s="82" t="str">
        <f>IF(DR7="","",IF(DR7="-","【-】","【"&amp;SUBSTITUTE(TEXT(DR7,"#,##0.00"),"-","△")&amp;"】"))</f>
        <v>【52.02】</v>
      </c>
      <c r="DS6" s="88">
        <f t="shared" ref="DS6:EB6" si="11">IF(DS7="",NA(),DS7)</f>
        <v>20.77</v>
      </c>
      <c r="DT6" s="88">
        <f t="shared" si="11"/>
        <v>20.81</v>
      </c>
      <c r="DU6" s="88">
        <f t="shared" si="11"/>
        <v>20.98</v>
      </c>
      <c r="DV6" s="88">
        <f t="shared" si="11"/>
        <v>21.62</v>
      </c>
      <c r="DW6" s="88">
        <f t="shared" si="11"/>
        <v>23.08</v>
      </c>
      <c r="DX6" s="88">
        <f t="shared" si="11"/>
        <v>17.12</v>
      </c>
      <c r="DY6" s="88">
        <f t="shared" si="11"/>
        <v>18.18</v>
      </c>
      <c r="DZ6" s="88">
        <f t="shared" si="11"/>
        <v>19.32</v>
      </c>
      <c r="EA6" s="88">
        <f t="shared" si="11"/>
        <v>21.16</v>
      </c>
      <c r="EB6" s="88">
        <f t="shared" si="11"/>
        <v>22.72</v>
      </c>
      <c r="EC6" s="82" t="str">
        <f>IF(EC7="","",IF(EC7="-","【-】","【"&amp;SUBSTITUTE(TEXT(EC7,"#,##0.00"),"-","△")&amp;"】"))</f>
        <v>【25.37】</v>
      </c>
      <c r="ED6" s="88">
        <f t="shared" ref="ED6:EM6" si="12">IF(ED7="",NA(),ED7)</f>
        <v>0.84</v>
      </c>
      <c r="EE6" s="88">
        <f t="shared" si="12"/>
        <v>0.98</v>
      </c>
      <c r="EF6" s="88">
        <f t="shared" si="12"/>
        <v>0.8</v>
      </c>
      <c r="EG6" s="88">
        <f t="shared" si="12"/>
        <v>0.88</v>
      </c>
      <c r="EH6" s="88">
        <f t="shared" si="12"/>
        <v>1</v>
      </c>
      <c r="EI6" s="88">
        <f t="shared" si="12"/>
        <v>0.54</v>
      </c>
      <c r="EJ6" s="88">
        <f t="shared" si="12"/>
        <v>0.56999999999999995</v>
      </c>
      <c r="EK6" s="88">
        <f t="shared" si="12"/>
        <v>0.52</v>
      </c>
      <c r="EL6" s="88">
        <f t="shared" si="12"/>
        <v>0.48</v>
      </c>
      <c r="EM6" s="88">
        <f t="shared" si="12"/>
        <v>0.48</v>
      </c>
      <c r="EN6" s="82" t="str">
        <f>IF(EN7="","",IF(EN7="-","【-】","【"&amp;SUBSTITUTE(TEXT(EN7,"#,##0.00"),"-","△")&amp;"】"))</f>
        <v>【0.62】</v>
      </c>
    </row>
    <row r="7" spans="1:144" s="67" customFormat="1">
      <c r="A7" s="68"/>
      <c r="B7" s="74">
        <v>2023</v>
      </c>
      <c r="C7" s="74">
        <v>22055</v>
      </c>
      <c r="D7" s="74">
        <v>46</v>
      </c>
      <c r="E7" s="74">
        <v>1</v>
      </c>
      <c r="F7" s="74">
        <v>0</v>
      </c>
      <c r="G7" s="74">
        <v>1</v>
      </c>
      <c r="H7" s="74" t="s">
        <v>94</v>
      </c>
      <c r="I7" s="74" t="s">
        <v>95</v>
      </c>
      <c r="J7" s="74" t="s">
        <v>96</v>
      </c>
      <c r="K7" s="74" t="s">
        <v>97</v>
      </c>
      <c r="L7" s="74" t="s">
        <v>20</v>
      </c>
      <c r="M7" s="74" t="s">
        <v>14</v>
      </c>
      <c r="N7" s="83" t="s">
        <v>98</v>
      </c>
      <c r="O7" s="83">
        <v>54.97</v>
      </c>
      <c r="P7" s="83">
        <v>91.42</v>
      </c>
      <c r="Q7" s="83">
        <v>4200</v>
      </c>
      <c r="R7" s="83">
        <v>50624</v>
      </c>
      <c r="S7" s="83">
        <v>404.2</v>
      </c>
      <c r="T7" s="83">
        <v>125.24</v>
      </c>
      <c r="U7" s="83">
        <v>45944</v>
      </c>
      <c r="V7" s="83">
        <v>292.58</v>
      </c>
      <c r="W7" s="83">
        <v>157.03</v>
      </c>
      <c r="X7" s="83">
        <v>113.68</v>
      </c>
      <c r="Y7" s="83">
        <v>114.91</v>
      </c>
      <c r="Z7" s="83">
        <v>106.37</v>
      </c>
      <c r="AA7" s="83">
        <v>111.6</v>
      </c>
      <c r="AB7" s="83">
        <v>103.79</v>
      </c>
      <c r="AC7" s="83">
        <v>109.01</v>
      </c>
      <c r="AD7" s="83">
        <v>108.83</v>
      </c>
      <c r="AE7" s="83">
        <v>109.23</v>
      </c>
      <c r="AF7" s="83">
        <v>108.04</v>
      </c>
      <c r="AG7" s="83">
        <v>107.49</v>
      </c>
      <c r="AH7" s="83">
        <v>108.24</v>
      </c>
      <c r="AI7" s="83">
        <v>0</v>
      </c>
      <c r="AJ7" s="83">
        <v>0</v>
      </c>
      <c r="AK7" s="83">
        <v>0</v>
      </c>
      <c r="AL7" s="83">
        <v>0</v>
      </c>
      <c r="AM7" s="83">
        <v>0</v>
      </c>
      <c r="AN7" s="83">
        <v>3.7</v>
      </c>
      <c r="AO7" s="83">
        <v>4.34</v>
      </c>
      <c r="AP7" s="83">
        <v>4.6900000000000004</v>
      </c>
      <c r="AQ7" s="83">
        <v>4.72</v>
      </c>
      <c r="AR7" s="83">
        <v>5.76</v>
      </c>
      <c r="AS7" s="83">
        <v>1.5</v>
      </c>
      <c r="AT7" s="83">
        <v>248.37</v>
      </c>
      <c r="AU7" s="83">
        <v>217.7</v>
      </c>
      <c r="AV7" s="83">
        <v>295.16000000000003</v>
      </c>
      <c r="AW7" s="83">
        <v>339.55</v>
      </c>
      <c r="AX7" s="83">
        <v>327.38</v>
      </c>
      <c r="AY7" s="83">
        <v>365.18</v>
      </c>
      <c r="AZ7" s="83">
        <v>327.77</v>
      </c>
      <c r="BA7" s="83">
        <v>338.02</v>
      </c>
      <c r="BB7" s="83">
        <v>345.94</v>
      </c>
      <c r="BC7" s="83">
        <v>329.7</v>
      </c>
      <c r="BD7" s="83">
        <v>243.36</v>
      </c>
      <c r="BE7" s="83">
        <v>379.3</v>
      </c>
      <c r="BF7" s="83">
        <v>395.01</v>
      </c>
      <c r="BG7" s="83">
        <v>412.55</v>
      </c>
      <c r="BH7" s="83">
        <v>424.69</v>
      </c>
      <c r="BI7" s="83">
        <v>441.52</v>
      </c>
      <c r="BJ7" s="83">
        <v>371.65</v>
      </c>
      <c r="BK7" s="83">
        <v>397.1</v>
      </c>
      <c r="BL7" s="83">
        <v>379.91</v>
      </c>
      <c r="BM7" s="83">
        <v>386.61</v>
      </c>
      <c r="BN7" s="83">
        <v>381.56</v>
      </c>
      <c r="BO7" s="83">
        <v>265.93</v>
      </c>
      <c r="BP7" s="83">
        <v>111.08</v>
      </c>
      <c r="BQ7" s="83">
        <v>112.52</v>
      </c>
      <c r="BR7" s="83">
        <v>104.2</v>
      </c>
      <c r="BS7" s="83">
        <v>109.32</v>
      </c>
      <c r="BT7" s="83">
        <v>101.48</v>
      </c>
      <c r="BU7" s="83">
        <v>98.77</v>
      </c>
      <c r="BV7" s="83">
        <v>95.79</v>
      </c>
      <c r="BW7" s="83">
        <v>98.3</v>
      </c>
      <c r="BX7" s="83">
        <v>93.82</v>
      </c>
      <c r="BY7" s="83">
        <v>95.04</v>
      </c>
      <c r="BZ7" s="83">
        <v>97.82</v>
      </c>
      <c r="CA7" s="83">
        <v>259.23</v>
      </c>
      <c r="CB7" s="83">
        <v>255.07</v>
      </c>
      <c r="CC7" s="83">
        <v>276.57</v>
      </c>
      <c r="CD7" s="83">
        <v>264.47000000000003</v>
      </c>
      <c r="CE7" s="83">
        <v>285.85000000000002</v>
      </c>
      <c r="CF7" s="83">
        <v>173.67</v>
      </c>
      <c r="CG7" s="83">
        <v>171.13</v>
      </c>
      <c r="CH7" s="83">
        <v>173.7</v>
      </c>
      <c r="CI7" s="83">
        <v>178.94</v>
      </c>
      <c r="CJ7" s="83">
        <v>180.19</v>
      </c>
      <c r="CK7" s="83">
        <v>177.56</v>
      </c>
      <c r="CL7" s="83">
        <v>51.01</v>
      </c>
      <c r="CM7" s="83">
        <v>50.3</v>
      </c>
      <c r="CN7" s="83">
        <v>53.1</v>
      </c>
      <c r="CO7" s="83">
        <v>52.06</v>
      </c>
      <c r="CP7" s="83">
        <v>46.75</v>
      </c>
      <c r="CQ7" s="83">
        <v>59.67</v>
      </c>
      <c r="CR7" s="83">
        <v>60.12</v>
      </c>
      <c r="CS7" s="83">
        <v>60.34</v>
      </c>
      <c r="CT7" s="83">
        <v>59.54</v>
      </c>
      <c r="CU7" s="83">
        <v>59.26</v>
      </c>
      <c r="CV7" s="83">
        <v>59.81</v>
      </c>
      <c r="CW7" s="83">
        <v>82.57</v>
      </c>
      <c r="CX7" s="83">
        <v>83.59</v>
      </c>
      <c r="CY7" s="83">
        <v>83.62</v>
      </c>
      <c r="CZ7" s="83">
        <v>83.82</v>
      </c>
      <c r="DA7" s="83">
        <v>84.67</v>
      </c>
      <c r="DB7" s="83">
        <v>84.6</v>
      </c>
      <c r="DC7" s="83">
        <v>84.24</v>
      </c>
      <c r="DD7" s="83">
        <v>84.19</v>
      </c>
      <c r="DE7" s="83">
        <v>83.93</v>
      </c>
      <c r="DF7" s="83">
        <v>83.84</v>
      </c>
      <c r="DG7" s="83">
        <v>89.42</v>
      </c>
      <c r="DH7" s="83">
        <v>51.06</v>
      </c>
      <c r="DI7" s="83">
        <v>52.14</v>
      </c>
      <c r="DJ7" s="83">
        <v>51.55</v>
      </c>
      <c r="DK7" s="83">
        <v>52.38</v>
      </c>
      <c r="DL7" s="83">
        <v>52.68</v>
      </c>
      <c r="DM7" s="83">
        <v>48.17</v>
      </c>
      <c r="DN7" s="83">
        <v>48.83</v>
      </c>
      <c r="DO7" s="83">
        <v>49.96</v>
      </c>
      <c r="DP7" s="83">
        <v>50.82</v>
      </c>
      <c r="DQ7" s="83">
        <v>51.82</v>
      </c>
      <c r="DR7" s="83">
        <v>52.02</v>
      </c>
      <c r="DS7" s="83">
        <v>20.77</v>
      </c>
      <c r="DT7" s="83">
        <v>20.81</v>
      </c>
      <c r="DU7" s="83">
        <v>20.98</v>
      </c>
      <c r="DV7" s="83">
        <v>21.62</v>
      </c>
      <c r="DW7" s="83">
        <v>23.08</v>
      </c>
      <c r="DX7" s="83">
        <v>17.12</v>
      </c>
      <c r="DY7" s="83">
        <v>18.18</v>
      </c>
      <c r="DZ7" s="83">
        <v>19.32</v>
      </c>
      <c r="EA7" s="83">
        <v>21.16</v>
      </c>
      <c r="EB7" s="83">
        <v>22.72</v>
      </c>
      <c r="EC7" s="83">
        <v>25.37</v>
      </c>
      <c r="ED7" s="83">
        <v>0.84</v>
      </c>
      <c r="EE7" s="83">
        <v>0.98</v>
      </c>
      <c r="EF7" s="83">
        <v>0.8</v>
      </c>
      <c r="EG7" s="83">
        <v>0.88</v>
      </c>
      <c r="EH7" s="83">
        <v>1</v>
      </c>
      <c r="EI7" s="83">
        <v>0.54</v>
      </c>
      <c r="EJ7" s="83">
        <v>0.56999999999999995</v>
      </c>
      <c r="EK7" s="83">
        <v>0.52</v>
      </c>
      <c r="EL7" s="83">
        <v>0.48</v>
      </c>
      <c r="EM7" s="83">
        <v>0.48</v>
      </c>
      <c r="EN7" s="83">
        <v>0.62</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99</v>
      </c>
      <c r="C9" s="69" t="s">
        <v>100</v>
      </c>
      <c r="D9" s="69" t="s">
        <v>101</v>
      </c>
      <c r="E9" s="69" t="s">
        <v>102</v>
      </c>
      <c r="F9" s="69" t="s">
        <v>103</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51</v>
      </c>
      <c r="B10" s="75">
        <f>DATEVALUE($B7-B11&amp;"/1/"&amp;B12)</f>
        <v>36892</v>
      </c>
      <c r="C10" s="75">
        <f>DATEVALUE($B7-C11&amp;"/1/"&amp;C12)</f>
        <v>37257</v>
      </c>
      <c r="D10" s="75">
        <f>DATEVALUE($B7-D11&amp;"/1/"&amp;D12)</f>
        <v>37622</v>
      </c>
      <c r="E10" s="75">
        <f>DATEVALUE($B7-E11&amp;"/1/"&amp;E12)</f>
        <v>37987</v>
      </c>
      <c r="F10" s="75">
        <f>DATEVALUE($B7-F11&amp;"/1/"&amp;F12)</f>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2025-01-24T06:43:51Z</dcterms:created>
  <dcterms:modified xsi:type="dcterms:W3CDTF">2025-01-31T08:32:42Z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2025-01-31T08:32:42Z</vt:filetime>
  </property>
</Properties>
</file>